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7" activeTab="0"/>
  </bookViews>
  <sheets>
    <sheet name="расчет з.н.по ср.зн. по районам" sheetId="1" r:id="rId1"/>
    <sheet name="таблица 2 " sheetId="2" r:id="rId2"/>
  </sheets>
  <definedNames/>
  <calcPr fullCalcOnLoad="1"/>
</workbook>
</file>

<file path=xl/sharedStrings.xml><?xml version="1.0" encoding="utf-8"?>
<sst xmlns="http://schemas.openxmlformats.org/spreadsheetml/2006/main" count="750" uniqueCount="377">
  <si>
    <t>Таблица 2</t>
  </si>
  <si>
    <t>Таблица 2.</t>
  </si>
  <si>
    <t>Расчетные показатели величины земельного налога по земельным участкам садоводческих, огороднических и дачных объединений площадью 600кв.м. с учетом действующих  и планируемых к утверждению средних значений показателей кадастровой стоимости садоводческих, огороднических и дачных объединений и размер рекомендуемых ставок  земельного налога</t>
  </si>
  <si>
    <t>Наименование садоводческого, огороднического и дачного объединения</t>
  </si>
  <si>
    <t>Действующий  УПКС земель садоводческих, огороднических и дачных объединений (руб./кв.м.)</t>
  </si>
  <si>
    <t>Размер земельного налога по действующим  УПКС земель садоводческих, огороднических и дачных объединений (руб)</t>
  </si>
  <si>
    <t>ПЛАНИРУЕМЫЕ  УПКС земель садоводческих, огороднических и дачных объединений (руб./кв.м.)</t>
  </si>
  <si>
    <t>Размер земельного налога по планируемым  УПКС земель садоводческих, огороднических и дачных объединений (руб)</t>
  </si>
  <si>
    <t>ПРИРОСТ (+) СНИЖЕНИЕ (-) размера земельного налога по действующим и планируемым  УПКС при ставке 0,3%</t>
  </si>
  <si>
    <t>Средние значения действующих  УПКС земель садоводческих, огороднических и дачных объединений по муниципальному району (руб./кв.м.)</t>
  </si>
  <si>
    <t>Средний размер земельного налога по средним значениям действующих  УПКС земель садоводческих, огороднических и дачных объединений по муниципальному району (руб)</t>
  </si>
  <si>
    <t>Планируемый размер земельного налога на земельный участок в 600 кв.м в средний значениях по муниципальному району с учетом роста 25% (рублей)</t>
  </si>
  <si>
    <t>Средний размер новых (планируемых к утверждению) УПКС в средних значениях для муниципального района (руб/кв.м)</t>
  </si>
  <si>
    <t>Планируемые ставки земельного налога с учетом новых УПКС и поддержки  роста земельного налога 25% (%%)</t>
  </si>
  <si>
    <t>по ставке 0,3%</t>
  </si>
  <si>
    <t>по ставке 0,2%</t>
  </si>
  <si>
    <t>по ставке 0,15%</t>
  </si>
  <si>
    <t>по ставке 0,1%</t>
  </si>
  <si>
    <t>Бокситогорский МР</t>
  </si>
  <si>
    <t>СОТ Бокситогорское (Бокситогорский район)</t>
  </si>
  <si>
    <t>"---"</t>
  </si>
  <si>
    <t>минимальное значение</t>
  </si>
  <si>
    <t>максимальное значение</t>
  </si>
  <si>
    <t>СОТ Медик Галично (Бокситогорский район)</t>
  </si>
  <si>
    <t>СОТ Металлург-2 Пикалево (Бокситогорский район)</t>
  </si>
  <si>
    <t>СОТ Содружество Горка (Бокситогорский район)</t>
  </si>
  <si>
    <t>СОТ Щит Сегла (Бокситогорский район)</t>
  </si>
  <si>
    <t>Волосовский МР</t>
  </si>
  <si>
    <t>СОТ Кедр (Волосовский район)</t>
  </si>
  <si>
    <t>СОТ Нива (Волосовский район)</t>
  </si>
  <si>
    <t>СОТ Петролада (Волосовский район)</t>
  </si>
  <si>
    <t>СОТ Автомобилист (Волосовский район)</t>
  </si>
  <si>
    <t>СОТ Арбонье (Волосовский район)</t>
  </si>
  <si>
    <t>СОТ Блок (Волосовский район)</t>
  </si>
  <si>
    <t>СОТ Вишенка (Волосовский район)</t>
  </si>
  <si>
    <t>СОТ Горье (Волосовский район)</t>
  </si>
  <si>
    <t>СОТ Дорожник (Волосовский район)</t>
  </si>
  <si>
    <t>СОТ Здоровье (Волосовский район)</t>
  </si>
  <si>
    <t>СОТ Керамик (Волосовский район)</t>
  </si>
  <si>
    <t>СОТ Кировское (Волосовский район)</t>
  </si>
  <si>
    <t>СОТ Лесоруб (Волосовский район)</t>
  </si>
  <si>
    <t>СОТ Медик (Волосовский район)</t>
  </si>
  <si>
    <t>СОТ Мелиоратор (Волосовский район)</t>
  </si>
  <si>
    <t xml:space="preserve">Волховский МР </t>
  </si>
  <si>
    <t>СОТ Авровской картонной фабрики (Волховский район)</t>
  </si>
  <si>
    <t>СОТ Брусничка (Волховский район)</t>
  </si>
  <si>
    <t>СОТ Бумажник (Волховский район)</t>
  </si>
  <si>
    <t>СОТ Весь (Волховский район)</t>
  </si>
  <si>
    <t>СОТ Извоз (Волховский район)</t>
  </si>
  <si>
    <t>СОТ ЛАЭК (Волховский район)</t>
  </si>
  <si>
    <t>СОТ Матеево (Волховский район)</t>
  </si>
  <si>
    <t>СОТ Перевоз (Волховский район)</t>
  </si>
  <si>
    <t>СОТ Абразив (Волховский район)</t>
  </si>
  <si>
    <t>СОТ Автомобилист (Волховский район)</t>
  </si>
  <si>
    <t>СОТ АО Морской порт (Волховский район)</t>
  </si>
  <si>
    <t>СОТ АО Трибуна (Волховский район)</t>
  </si>
  <si>
    <t>СОТ Баррикадовец (Волховский район)</t>
  </si>
  <si>
    <t>СОТ Березка (Волховский район)</t>
  </si>
  <si>
    <t>СОТ Березовка (Волховский район)</t>
  </si>
  <si>
    <t>Всеволожский МР</t>
  </si>
  <si>
    <t>СОТ 2 управление ОЖД (3 уч) (Всеволожский район)</t>
  </si>
  <si>
    <t>СОТ Абразивщик (оп абр з-д) (Всеволожский район)</t>
  </si>
  <si>
    <t>СОТ Авицена (М Мед учр) (Всеволожский район)</t>
  </si>
  <si>
    <t>СОТ Автосервис-Центр (Всеволожский район)</t>
  </si>
  <si>
    <t>СОТ Азимут-Электроприбор (НПО Азимут) (Всеволожский район)</t>
  </si>
  <si>
    <t>СОТ Арсенал (Всеволожский район)</t>
  </si>
  <si>
    <t>СОТ Архитектор (Союз архитекторов) (Всеволожский район)</t>
  </si>
  <si>
    <t>СОТ Аудио (Всеволожский район)</t>
  </si>
  <si>
    <t>СОТ Балтиец (Всеволожский район)</t>
  </si>
  <si>
    <t>СОТ Балтиец (Управление Балттехфлот) (Всеволожский район)</t>
  </si>
  <si>
    <t>СОТ Березовская Роща (ЛенГосПроектИн-т) (Всеволожский район)</t>
  </si>
  <si>
    <t>СОТ Варколово-1 (Спецтранс) (Всеволожский район)</t>
  </si>
  <si>
    <t>СОТ Варколово-2 (ВсевГорисполком) (Всеволожский район)</t>
  </si>
  <si>
    <t>СОТ Василек (Васкеловский парклесхоз) (Всеволожский район)</t>
  </si>
  <si>
    <t>СОТ Васкелово (АООТ Русские Самоцветы) (Всеволожский район)</t>
  </si>
  <si>
    <t>СОТ Грузино_ (Всеволожский район)</t>
  </si>
  <si>
    <t>СОТ Грузино-1 (З-д Карла Маркса) (Всеволожский район)</t>
  </si>
  <si>
    <t>СОТ Грузино-7Б (Всеволожский район)</t>
  </si>
  <si>
    <t>Выборгский МР</t>
  </si>
  <si>
    <t>СОТ Авантаж (Выборгский район)</t>
  </si>
  <si>
    <t>СОТ Акватория (Выборгский район)</t>
  </si>
  <si>
    <t>СОТ Блокадник (Выборгский район)</t>
  </si>
  <si>
    <t>СОТ Боровое (Выборгский район)</t>
  </si>
  <si>
    <t>СОТ в\ч 30895 (Выборгский район)</t>
  </si>
  <si>
    <t>СОТ Виктория Победа (Выборгский район)</t>
  </si>
  <si>
    <t>СОТ Зеленая Роща (Лен ГидроЭнергоСпецСтрой) (Выборгский район)</t>
  </si>
  <si>
    <t>СОТ Карелия (академ) Победа (Выборгский район)</t>
  </si>
  <si>
    <t>СОТ Кварц (ГИПРОСТЕКЛО) (Выборгский район)</t>
  </si>
  <si>
    <t>СОТ Контур (Выборгский район)</t>
  </si>
  <si>
    <t>СОТ Красная Бавария (Выборгский район)</t>
  </si>
  <si>
    <t>СОТ Крона (Выборгский район)</t>
  </si>
  <si>
    <t>СОТ Зеленая Долина (Сбербанк) (Выборгский район)</t>
  </si>
  <si>
    <t>СОТ Импульс (Выборгский район)</t>
  </si>
  <si>
    <t>СОТ Каравелла (Выборгский район)</t>
  </si>
  <si>
    <t>СОТ Красный Холм (Выб. Исполком) (Выборгский район)</t>
  </si>
  <si>
    <t>СОТ Кровельщик (Выборгский район)</t>
  </si>
  <si>
    <t>СОТ Лада (Выборгмежрайгаз) (Выборгский район)</t>
  </si>
  <si>
    <t>СОТ Лебедевка (Выборгский район)</t>
  </si>
  <si>
    <t>СОТ Лебедь-1 (Выборгский район)</t>
  </si>
  <si>
    <t>СОТ Лесное Черкасово (Выборгский район)</t>
  </si>
  <si>
    <t>СОТ Лето Лужайка (Выборгский район)</t>
  </si>
  <si>
    <t>СОТ Лимонное (Выборгский район)</t>
  </si>
  <si>
    <t>ДОТ Наука и техника (Выборгский район)</t>
  </si>
  <si>
    <t xml:space="preserve">ДНП "Репино-2"                  </t>
  </si>
  <si>
    <t>Гатчинский МР</t>
  </si>
  <si>
    <t>СОТ Авангард (Гатчинский район)</t>
  </si>
  <si>
    <t>СОТ Авангард-1 (Гатчинский район)</t>
  </si>
  <si>
    <t>СОТ Автовец (Гатчинский район)</t>
  </si>
  <si>
    <t>СОТ Азимут Кобрино (Гатчинский район)</t>
  </si>
  <si>
    <t>СОТ Азимут Тайцы (Гатчинский район)</t>
  </si>
  <si>
    <t>СОТ Альфа (Гатчинский район)</t>
  </si>
  <si>
    <t>СОТ Астра (Гатчинский район)</t>
  </si>
  <si>
    <t>СОТ Балтиец (Гатчинский район)</t>
  </si>
  <si>
    <t>СОТ Балтика (Гатчинский район)</t>
  </si>
  <si>
    <t>СОТ Белогорка (Гатчинский район)</t>
  </si>
  <si>
    <t>СОТ Березка Березовая Роща (Гатчинский район)</t>
  </si>
  <si>
    <t>СОТ Березка Кобрино (Гатчинский район)</t>
  </si>
  <si>
    <t>СОТ Березка Красницы (Гатчинский район)</t>
  </si>
  <si>
    <t>СОТ Березнево (Гатчинский район)</t>
  </si>
  <si>
    <t>СОТ Березовая Роща (Гатчинский район)</t>
  </si>
  <si>
    <t>СОТ Большие Колпаны (Гатчинский район)</t>
  </si>
  <si>
    <t>СОТ Большие Тайцы (Гатчинский район)</t>
  </si>
  <si>
    <t>СОТ Бриг (Гатчинский район)</t>
  </si>
  <si>
    <t>СОТ Бригантина (Гатчинский район)</t>
  </si>
  <si>
    <t>СОТ Бригантина-2 (Гатчинский район)</t>
  </si>
  <si>
    <t>СОТ Восход (Гатчинский район)</t>
  </si>
  <si>
    <t>СОТ Вырица (Гатчинский район)</t>
  </si>
  <si>
    <t>СОТ Газовик (Гатчинский район)</t>
  </si>
  <si>
    <t>СОТ Генетика (Гатчинский район)</t>
  </si>
  <si>
    <t>СОТ Глобус (Гатчинский район)</t>
  </si>
  <si>
    <t>СОТ Горизонт (Гатчинский район)</t>
  </si>
  <si>
    <t>СОТ Чаща (Гатчинский район)</t>
  </si>
  <si>
    <t>СОТ Чаща-2 (Гатчинский район)</t>
  </si>
  <si>
    <t>СОТ Экспресс (Гатчинский район)</t>
  </si>
  <si>
    <t>СОТ Энергия Новинка (Гатчинский район)</t>
  </si>
  <si>
    <t>СОТ Энергия Чаща (Гатчинский район)</t>
  </si>
  <si>
    <t xml:space="preserve">Кингисеппский МР </t>
  </si>
  <si>
    <t>СОТ Автомобилист (Кингисеппский район)</t>
  </si>
  <si>
    <t>СОТ Ветеран (Кингисеппский район)</t>
  </si>
  <si>
    <t>СОТ Волна (Кингисеппский район)</t>
  </si>
  <si>
    <t>СОТ Восход (Кингисеппский район)</t>
  </si>
  <si>
    <t>СОТ ГОРОНО (Кингисеппский район)</t>
  </si>
  <si>
    <t>СОТ Гранит (Кингисеппский район)</t>
  </si>
  <si>
    <t>СОТ Дружба (Кингисеппский район)</t>
  </si>
  <si>
    <t>СОТ Калинка (Кингисеппский район)</t>
  </si>
  <si>
    <t>СОТ Корвет (Кингисеппский район)</t>
  </si>
  <si>
    <t>СОТ Куровицы (Кингисеппский район)</t>
  </si>
  <si>
    <t>СОТ Магнит (Кингисеппский район)</t>
  </si>
  <si>
    <t>СОТ Нива (Кингисеппский район)</t>
  </si>
  <si>
    <t>СОТ Урожай (Кингисеппский район)</t>
  </si>
  <si>
    <t>СОТ Усть-Луга (Кингисеппский район)</t>
  </si>
  <si>
    <t xml:space="preserve">СНТ "Ореховая Горка"            </t>
  </si>
  <si>
    <t xml:space="preserve">Киришский МР </t>
  </si>
  <si>
    <t>СОТ Автомобилист (Киришский район)</t>
  </si>
  <si>
    <t>СОТ Айсберг (Киришский район)</t>
  </si>
  <si>
    <t>СОТ Бережки (Киришский район)</t>
  </si>
  <si>
    <t>СОТ Березка-3 (Киришский район)</t>
  </si>
  <si>
    <t>СОТ Березняки (Киришский район)</t>
  </si>
  <si>
    <t>СОТ Бор-2 (Киришский район)</t>
  </si>
  <si>
    <t>СОТ Ветвузовец (Киришский район)</t>
  </si>
  <si>
    <t>СОТ Волжа (Киришский район)</t>
  </si>
  <si>
    <t>СОТ Волжа-1 (Киришский район)</t>
  </si>
  <si>
    <t>СОТ Восток (Киришский район)</t>
  </si>
  <si>
    <t>СОТ Городище (Киришский район)</t>
  </si>
  <si>
    <t>СОТ Иволга (Киришский район)</t>
  </si>
  <si>
    <t>СОТ Капустино-1 (Киришский район)</t>
  </si>
  <si>
    <t>СОТ Капустино-2 (Киришский район)</t>
  </si>
  <si>
    <t>СОТ Кукуй (Киришский район)</t>
  </si>
  <si>
    <t xml:space="preserve">Кировский МР </t>
  </si>
  <si>
    <t>СОТ Агрохимик (Кировский район)</t>
  </si>
  <si>
    <t>СОТ Восход Приморского р-на (Кировский район)</t>
  </si>
  <si>
    <t>СОТ Липки (Кировский район)</t>
  </si>
  <si>
    <t>СОТ Маяк (ПККС Нива, Маяк-1) (Кировский район)</t>
  </si>
  <si>
    <t>СОТ Союз-Чернобыль (Кировский район)</t>
  </si>
  <si>
    <t>СОТ №9 завода Электросила (Кировский район)</t>
  </si>
  <si>
    <t>СОТ Автомобилист (Кировский район)</t>
  </si>
  <si>
    <t>СОТ Апраксин (Кировский район)</t>
  </si>
  <si>
    <t>СОТ Василеостровец 1 (Кировский район)</t>
  </si>
  <si>
    <t>СОТ Василеостровец 2 (Кировский район)</t>
  </si>
  <si>
    <t>СОТ Грибное (Кировский район)</t>
  </si>
  <si>
    <t>СОТ Заря Келколово-1 (Кировский район)</t>
  </si>
  <si>
    <t>СОТ Звезда (Кировский район)</t>
  </si>
  <si>
    <t>СОТ Родник (Кировский район)</t>
  </si>
  <si>
    <t>СОТ Сирена (Кировский район)</t>
  </si>
  <si>
    <t>СОТ Фотон ПО завод Вибратор (Кировский район)</t>
  </si>
  <si>
    <t>СОТ Химик 1 (Кировский район)</t>
  </si>
  <si>
    <t>СОТ Химик 2 (Кировский район)</t>
  </si>
  <si>
    <t>СОТ Экспресс (Кировский район)</t>
  </si>
  <si>
    <t>СОТ Электросила №3 (Кировский район)</t>
  </si>
  <si>
    <t xml:space="preserve">Лодейнопольский МР </t>
  </si>
  <si>
    <t>СОТ Вардема (Лодейнопольский район)</t>
  </si>
  <si>
    <t>СОТ Вишневая Горка (Лодейнопольский район)</t>
  </si>
  <si>
    <t>СОТ Кокоево (Лодейнопольский район)</t>
  </si>
  <si>
    <t>СОТ Комбаково (Лодейнопольский район)</t>
  </si>
  <si>
    <t>СОТ Новинка- 1 (Лодейнопольский район)</t>
  </si>
  <si>
    <t>СОТ Рахковичи (Лодейнопольский район)</t>
  </si>
  <si>
    <t>СОТ Рябиновщина (Лодейнопольский район)</t>
  </si>
  <si>
    <t>СОТ Северное (Лодейнопольский район)</t>
  </si>
  <si>
    <t>СОТ Чука (Лодейнопольский район)</t>
  </si>
  <si>
    <t xml:space="preserve">ДОТ "Сюрьга"                    </t>
  </si>
  <si>
    <t xml:space="preserve">ИДС в урочище "Галицкая Гора"   </t>
  </si>
  <si>
    <t xml:space="preserve">ИС "Люговичи"                   </t>
  </si>
  <si>
    <t xml:space="preserve">ИС "Пиркиничи"                  </t>
  </si>
  <si>
    <t xml:space="preserve">ИС "Шамокша"                    </t>
  </si>
  <si>
    <t xml:space="preserve">ИС "Якшино"                     </t>
  </si>
  <si>
    <t xml:space="preserve">Ломоносовский МР </t>
  </si>
  <si>
    <t>СОТ 200-летие Кировского завода (Ломоносовский район)</t>
  </si>
  <si>
    <t>СОТ Автомобилист (Ломоносовский район)</t>
  </si>
  <si>
    <t>СОТ Автопарк-1 (Ломоносовский район)</t>
  </si>
  <si>
    <t>СОТ Андреевка (Ломоносовский район)</t>
  </si>
  <si>
    <t>СОТ Арко (Ломоносовский район)</t>
  </si>
  <si>
    <t>СОТ Балтиец-3 (Ломоносовский район)</t>
  </si>
  <si>
    <t>СОТ Березка (Ломоносовский район)</t>
  </si>
  <si>
    <t>СОТ Березка Ломон.АРЗ (Ломоносовский район)</t>
  </si>
  <si>
    <t>СОТ Бриз ФЦНИИ Гидроприбор (Ломоносовский район)</t>
  </si>
  <si>
    <t>СОТ Буран (Ломоносовский район)</t>
  </si>
  <si>
    <t>СОТ Вектор (Ломоносовский район)</t>
  </si>
  <si>
    <t>СОТ Вера (Ломоносовский район)</t>
  </si>
  <si>
    <t>СОТ Вертикаль (Ломоносовский район)</t>
  </si>
  <si>
    <t>СОТ Весна (Ломоносовский район)</t>
  </si>
  <si>
    <t>СОТ Ветеран (Ломоносовский район)</t>
  </si>
  <si>
    <t>СОТ Виктория (Ломоносовский район)</t>
  </si>
  <si>
    <t>СОТ Витамин СЭС (Ломоносовский район)</t>
  </si>
  <si>
    <t>СОТ ВНИИ телевидения (Ломоносовский район)</t>
  </si>
  <si>
    <t>СОТ Возрождение (Ломоносовский район)</t>
  </si>
  <si>
    <t>СОТ Волна (Ломоносовский район)</t>
  </si>
  <si>
    <t>СОТ Восход (Ломоносовский район)</t>
  </si>
  <si>
    <t>СОТ ВРХБИ (Ломоносовский район)</t>
  </si>
  <si>
    <t>СОТ Госбанк (Ломоносовский район)</t>
  </si>
  <si>
    <t>СОТ Дубки АО Ленэнерго (Ломоносовский район)</t>
  </si>
  <si>
    <t>ДОТ Заозерное (Ломоносовский район)</t>
  </si>
  <si>
    <t xml:space="preserve">Лужский МР </t>
  </si>
  <si>
    <t>СОТ Абразивщик (Лужский район)</t>
  </si>
  <si>
    <t>СОТ Алексеевка (Лужский район)</t>
  </si>
  <si>
    <t>СОТ Аленький цветочек (Лужский район)</t>
  </si>
  <si>
    <t>СОТ Балтиец-1 (Лужский район)</t>
  </si>
  <si>
    <t>СОТ Березецы (Лужский район)</t>
  </si>
  <si>
    <t>СОТ Будково (Лужский район)</t>
  </si>
  <si>
    <t>СОТ Врёво (Лужский район)</t>
  </si>
  <si>
    <t>СОТ Городецкое (Лужский район)</t>
  </si>
  <si>
    <t>СОТ Жемчужина (Лужский район)</t>
  </si>
  <si>
    <t>СОТ Зачеренье (Лужский район)</t>
  </si>
  <si>
    <t>СОТ Клубничка (Лужский район)</t>
  </si>
  <si>
    <t>СОТ Толмачёвское (Лужский район)</t>
  </si>
  <si>
    <t>СОТ Фольга (Лужский район)</t>
  </si>
  <si>
    <t>СОТ Школа (Лужский район)</t>
  </si>
  <si>
    <t>СОТ Волна (Лужский район)</t>
  </si>
  <si>
    <t>СОТ Олимп (Лужский район)</t>
  </si>
  <si>
    <t>СОТ Пехенец (Лужский район)</t>
  </si>
  <si>
    <t>СОТ Содружество (Лужский район)</t>
  </si>
  <si>
    <t>СОТ Театральный (Лужский район)</t>
  </si>
  <si>
    <t>СОТ Экран (Лужский район)</t>
  </si>
  <si>
    <t>СОТ Яконово (Лужский район)</t>
  </si>
  <si>
    <t>СОТ Якорь (Лужский район)</t>
  </si>
  <si>
    <t xml:space="preserve">СТ "Грузовик"                   </t>
  </si>
  <si>
    <t xml:space="preserve">СТ "Чолово"                     </t>
  </si>
  <si>
    <t xml:space="preserve">СТ "Феррит"                     </t>
  </si>
  <si>
    <t xml:space="preserve">Подпорожский МР </t>
  </si>
  <si>
    <t>СОТ Березник (Подпорожский район)</t>
  </si>
  <si>
    <t>СОТ Воронья гора (Подпорожский район)</t>
  </si>
  <si>
    <t>СОТ Горняк (Подпорожский район)</t>
  </si>
  <si>
    <t>СОТ Граждановка (Подпорожский район)</t>
  </si>
  <si>
    <t>СОТ Крестное (Подпорожский район)</t>
  </si>
  <si>
    <t>СОТ Лесное (Подпорожский район)</t>
  </si>
  <si>
    <t>СОТ Погринка (Подпорожский район)</t>
  </si>
  <si>
    <t>СОТ Погринка-2 (Подпорожский район)</t>
  </si>
  <si>
    <t>СОТ Подпорожьежилкомхоз (Подпорожский район)</t>
  </si>
  <si>
    <t>СОТ Полянка (Подпорожский район)</t>
  </si>
  <si>
    <t>СОТ Свирянка (Подпорожский район)</t>
  </si>
  <si>
    <t>СОТ Сидозеро (Подпорожский район)</t>
  </si>
  <si>
    <t>СОТ Трансэлита (Подпорожский район)</t>
  </si>
  <si>
    <t>СОТ Яковлевское (Подпорожский район)</t>
  </si>
  <si>
    <t xml:space="preserve">Приозерский МР </t>
  </si>
  <si>
    <t>СОТ Аметист Овраги (Приозерский район)</t>
  </si>
  <si>
    <t>СОТ Аметист Петровское (Приозерский район)</t>
  </si>
  <si>
    <t>СОТ Ароматное (Приозерский район)</t>
  </si>
  <si>
    <t>СОТ Архитектор Орехово (Приозерский район)</t>
  </si>
  <si>
    <t>СОТ Вирта-1 Ромашки (Приозерский район)</t>
  </si>
  <si>
    <t>СОТ Гвардеец (Приозерский район)</t>
  </si>
  <si>
    <t>СОТ Горка (Приозерский район)</t>
  </si>
  <si>
    <t>СОТ Золотой Колос (Приозерский район)</t>
  </si>
  <si>
    <t>СОТ Иваново-Д (Приозерский район)</t>
  </si>
  <si>
    <t>СОТ Карелия Петровский (Приозерский район)</t>
  </si>
  <si>
    <t>СОТ Клен (Приозерский район)</t>
  </si>
  <si>
    <t>СОТ Колос Орехово (Приозерский район)</t>
  </si>
  <si>
    <t>СОТ Колосково-1 (Приозерский район)</t>
  </si>
  <si>
    <t>СОТ Колосково-2 (Приозерский район)</t>
  </si>
  <si>
    <t>СОТ Космонавт Лосево (Приозерский район)</t>
  </si>
  <si>
    <t>СОТ Ладожское (Приозерский район)</t>
  </si>
  <si>
    <t>СОТ Лесное (Приозерский район)</t>
  </si>
  <si>
    <t>СОТ Малые Борки (Приозерский район)</t>
  </si>
  <si>
    <t>СОТ Пески (Приозерский район)</t>
  </si>
  <si>
    <t>СОТ Правдинское (Приозерский район)</t>
  </si>
  <si>
    <t>СОТ Радуга (Приозерский район)</t>
  </si>
  <si>
    <t>СОТ Риф (Приозерский район)</t>
  </si>
  <si>
    <t>СОТ Розовая Дача (Приозерский район)</t>
  </si>
  <si>
    <t>СОТ Строитель Новожилово (Приозерский район)</t>
  </si>
  <si>
    <t>СОТ Строитель-1 Приозерск (Приозерский район)</t>
  </si>
  <si>
    <t>СОТ Экран (Приозерский район)</t>
  </si>
  <si>
    <t>СОТ Электpон (Приозерский район)</t>
  </si>
  <si>
    <t>СОТ Энергетик (Приозерский район)</t>
  </si>
  <si>
    <t xml:space="preserve">ДНП "Горки"                     </t>
  </si>
  <si>
    <t xml:space="preserve">ДНП "Громовское"                </t>
  </si>
  <si>
    <t xml:space="preserve">Сланцевский МР </t>
  </si>
  <si>
    <t>СОТ Урожай (Сланцевский район)</t>
  </si>
  <si>
    <t>СОТ Замошье (Сланцевский район)</t>
  </si>
  <si>
    <t>СОТ Озерное (Сланцевский район)</t>
  </si>
  <si>
    <t>СОТ Строитель (Сланцевский район)</t>
  </si>
  <si>
    <t>СОТ Шахтер (Сланцевский район)</t>
  </si>
  <si>
    <t xml:space="preserve">Тихвинский МР </t>
  </si>
  <si>
    <t>СОТ Берег (Тихвинский район)</t>
  </si>
  <si>
    <t>СОТ Богуслань (Тихвинский район)</t>
  </si>
  <si>
    <t>СОТ Весна (Тихвинский район)</t>
  </si>
  <si>
    <t>СОТ Галант (Тихвинский район)</t>
  </si>
  <si>
    <t>СОТ Заречное (Тихвинский район)</t>
  </si>
  <si>
    <t>СОТ Ивушка (Тихвинский район)</t>
  </si>
  <si>
    <t>СОТ Кировец (Тихвинский район)</t>
  </si>
  <si>
    <t>СОТ Лесное (Тихвинский район)</t>
  </si>
  <si>
    <t>СОТ Междуречье (Тихвинский район)</t>
  </si>
  <si>
    <t>СОТ Нудокса (Тихвинский район)</t>
  </si>
  <si>
    <t>СОТ Оазис (Тихвинский район)</t>
  </si>
  <si>
    <t>СОТ Поляна (Тихвинский район)</t>
  </si>
  <si>
    <t>СОТ Поляны (Тихвинский район)</t>
  </si>
  <si>
    <t>СОТ сад МП Тимакс (Тихвинский район)</t>
  </si>
  <si>
    <t>СОТ Сарожа (Тихвинский район)</t>
  </si>
  <si>
    <t>СОТ Халезево (Тихвинский район)</t>
  </si>
  <si>
    <t xml:space="preserve">Тосненский МР </t>
  </si>
  <si>
    <t>СОТ Акварель (Тосненский район)</t>
  </si>
  <si>
    <t>СОТ Березка Рубеж (Тосненский район)</t>
  </si>
  <si>
    <t>СОТ Березка Форносово  (Тосненский район)</t>
  </si>
  <si>
    <t>СОТ Весна (пос Форносово) (Тосненский район)</t>
  </si>
  <si>
    <t>СОТ Гранат (Тосненский район)</t>
  </si>
  <si>
    <t>СОТ Гутлов Ручей (Тосненский район)</t>
  </si>
  <si>
    <t>СОТ Дружба (Тосненский район)</t>
  </si>
  <si>
    <t>СОТ Еглизи (Тосненский район)</t>
  </si>
  <si>
    <t>СОТ Жемчуг (Тосненский район)</t>
  </si>
  <si>
    <t>СОТ Заречье (Тосненский район)</t>
  </si>
  <si>
    <t>СОТ Заря Лисинский (Тосненский район)</t>
  </si>
  <si>
    <t>СОТ Захожье-3 (Тосненский район)</t>
  </si>
  <si>
    <t>СОТ Ижора (Тосненский район)</t>
  </si>
  <si>
    <t>СОТ Корвет (Тосненский район)</t>
  </si>
  <si>
    <t>СОТ Макаровец (Тосненский район)</t>
  </si>
  <si>
    <t>СОТ Мечта (Тосненский район)</t>
  </si>
  <si>
    <t>СОТ Огонек (Тосненский район)</t>
  </si>
  <si>
    <t>СОТ Озерки (Тосненский район)</t>
  </si>
  <si>
    <t>СОТ Олень (Тосненский район)</t>
  </si>
  <si>
    <t>СОТ Плес-1 (Тосненский район)</t>
  </si>
  <si>
    <t>СОТ Полиграфист (Тосненский район)</t>
  </si>
  <si>
    <t>СОТ Родничок (Тосненский район)</t>
  </si>
  <si>
    <t>СОТ Ручеек 36км (Тосненский район)</t>
  </si>
  <si>
    <t>СОТ Успех (Тосненский район)</t>
  </si>
  <si>
    <t>СОТ Утро (Тосненский район)</t>
  </si>
  <si>
    <t>СОТ Черная Грива (Тосненский район)</t>
  </si>
  <si>
    <t>СОТ Автомобилист (Тосненский район)</t>
  </si>
  <si>
    <t>СОТ Антей (Тосненский район)</t>
  </si>
  <si>
    <t>СОТ Весна Нечернеть (Тосненский район)</t>
  </si>
  <si>
    <t>СОТ Витамин (Тосненский район)</t>
  </si>
  <si>
    <t>СОТ Волна (Тосненский район)</t>
  </si>
  <si>
    <t>СОТ Кожевник (Тосненский район)</t>
  </si>
  <si>
    <t>Сравнительный анализ действующих  и планируемых к утверждению средних значений показателей кадастровой стоимости садоводческих, огороднических и дачных объединений и показателей земельного налога для земельных участков площадью 600  кв.м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</si>
  <si>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</si>
  <si>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</si>
  <si>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</si>
  <si>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</si>
  <si>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</si>
  <si>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</si>
  <si>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</si>
  <si>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</si>
  <si>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</si>
  <si>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</si>
  <si>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</si>
  <si>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</si>
  <si>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</si>
  <si>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</si>
  <si>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</si>
  <si>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</si>
  <si>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муниципальный район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</si>
</sst>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15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20" applyFont="1" applyBorder="1">
      <alignment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3" fillId="2" borderId="0" xfId="20" applyFont="1" applyFill="1" applyBorder="1" applyAlignment="1">
      <alignment horizontal="center"/>
      <protection/>
    </xf>
    <xf numFmtId="164" fontId="2" fillId="2" borderId="0" xfId="20" applyFont="1" applyFill="1" applyBorder="1">
      <alignment/>
      <protection/>
    </xf>
    <xf numFmtId="164" fontId="4" fillId="0" borderId="0" xfId="20" applyFont="1" applyBorder="1">
      <alignment/>
      <protection/>
    </xf>
    <xf numFmtId="164" fontId="3" fillId="0" borderId="0" xfId="20" applyFont="1" applyBorder="1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 vertical="center" wrapText="1"/>
      <protection/>
    </xf>
    <xf numFmtId="164" fontId="3" fillId="2" borderId="0" xfId="20" applyFont="1" applyFill="1" applyAlignment="1">
      <alignment horizontal="right" vertical="top" wrapText="1"/>
      <protection/>
    </xf>
    <xf numFmtId="164" fontId="2" fillId="2" borderId="0" xfId="20" applyFont="1" applyFill="1" applyAlignment="1">
      <alignment horizontal="right" vertical="top" wrapText="1"/>
      <protection/>
    </xf>
    <xf numFmtId="164" fontId="2" fillId="0" borderId="0" xfId="20" applyFont="1" applyFill="1" applyAlignment="1">
      <alignment horizontal="right" vertical="top" wrapText="1"/>
      <protection/>
    </xf>
    <xf numFmtId="164" fontId="5" fillId="0" borderId="0" xfId="20" applyFont="1" applyBorder="1" applyAlignment="1">
      <alignment horizontal="center" wrapText="1"/>
      <protection/>
    </xf>
    <xf numFmtId="164" fontId="2" fillId="2" borderId="0" xfId="20" applyFont="1" applyFill="1">
      <alignment/>
      <protection/>
    </xf>
    <xf numFmtId="164" fontId="3" fillId="2" borderId="0" xfId="20" applyFont="1" applyFill="1">
      <alignment/>
      <protection/>
    </xf>
    <xf numFmtId="164" fontId="3" fillId="0" borderId="0" xfId="20" applyFont="1">
      <alignment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6" fillId="2" borderId="3" xfId="20" applyFont="1" applyFill="1" applyBorder="1" applyAlignment="1">
      <alignment horizontal="center" vertical="center" wrapText="1"/>
      <protection/>
    </xf>
    <xf numFmtId="164" fontId="6" fillId="2" borderId="2" xfId="20" applyFont="1" applyFill="1" applyBorder="1" applyAlignment="1">
      <alignment horizontal="center"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2" fillId="0" borderId="2" xfId="20" applyFont="1" applyBorder="1">
      <alignment/>
      <protection/>
    </xf>
    <xf numFmtId="164" fontId="4" fillId="0" borderId="0" xfId="20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 vertical="center" wrapText="1"/>
      <protection/>
    </xf>
    <xf numFmtId="164" fontId="8" fillId="0" borderId="2" xfId="20" applyFont="1" applyBorder="1" applyAlignment="1">
      <alignment horizontal="center" vertical="center" wrapText="1"/>
      <protection/>
    </xf>
    <xf numFmtId="164" fontId="4" fillId="0" borderId="2" xfId="20" applyFont="1" applyBorder="1">
      <alignment/>
      <protection/>
    </xf>
    <xf numFmtId="164" fontId="4" fillId="0" borderId="0" xfId="20" applyFont="1">
      <alignment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0" fillId="0" borderId="2" xfId="20" applyBorder="1" applyAlignment="1">
      <alignment horizontal="center" vertical="center" wrapText="1"/>
      <protection/>
    </xf>
    <xf numFmtId="164" fontId="9" fillId="0" borderId="2" xfId="20" applyFont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 wrapText="1"/>
      <protection/>
    </xf>
    <xf numFmtId="164" fontId="10" fillId="0" borderId="2" xfId="20" applyFont="1" applyBorder="1" applyAlignment="1">
      <alignment horizontal="left" vertical="center" wrapText="1"/>
      <protection/>
    </xf>
    <xf numFmtId="164" fontId="3" fillId="2" borderId="2" xfId="20" applyFont="1" applyFill="1" applyBorder="1" applyAlignment="1">
      <alignment horizontal="center"/>
      <protection/>
    </xf>
    <xf numFmtId="164" fontId="2" fillId="2" borderId="2" xfId="20" applyFont="1" applyFill="1" applyBorder="1">
      <alignment/>
      <protection/>
    </xf>
    <xf numFmtId="166" fontId="11" fillId="0" borderId="2" xfId="20" applyNumberFormat="1" applyFont="1" applyBorder="1">
      <alignment/>
      <protection/>
    </xf>
    <xf numFmtId="166" fontId="12" fillId="0" borderId="2" xfId="20" applyNumberFormat="1" applyFont="1" applyBorder="1">
      <alignment/>
      <protection/>
    </xf>
    <xf numFmtId="166" fontId="5" fillId="0" borderId="2" xfId="20" applyNumberFormat="1" applyFont="1" applyBorder="1">
      <alignment/>
      <protection/>
    </xf>
    <xf numFmtId="164" fontId="2" fillId="2" borderId="2" xfId="20" applyFont="1" applyFill="1" applyBorder="1" applyAlignment="1">
      <alignment horizontal="center"/>
      <protection/>
    </xf>
    <xf numFmtId="164" fontId="2" fillId="0" borderId="2" xfId="20" applyFont="1" applyBorder="1" applyAlignment="1">
      <alignment horizontal="center"/>
      <protection/>
    </xf>
    <xf numFmtId="164" fontId="11" fillId="0" borderId="2" xfId="20" applyFont="1" applyBorder="1">
      <alignment/>
      <protection/>
    </xf>
    <xf numFmtId="164" fontId="12" fillId="0" borderId="2" xfId="20" applyFont="1" applyBorder="1">
      <alignment/>
      <protection/>
    </xf>
    <xf numFmtId="164" fontId="5" fillId="0" borderId="2" xfId="20" applyFont="1" applyBorder="1">
      <alignment/>
      <protection/>
    </xf>
    <xf numFmtId="164" fontId="10" fillId="0" borderId="2" xfId="20" applyFont="1" applyBorder="1" applyAlignment="1">
      <alignment horizontal="right" vertical="center" wrapText="1"/>
      <protection/>
    </xf>
    <xf numFmtId="166" fontId="4" fillId="2" borderId="2" xfId="20" applyNumberFormat="1" applyFont="1" applyFill="1" applyBorder="1" applyAlignment="1">
      <alignment horizontal="center"/>
      <protection/>
    </xf>
    <xf numFmtId="166" fontId="2" fillId="2" borderId="2" xfId="20" applyNumberFormat="1" applyFont="1" applyFill="1" applyBorder="1" applyAlignment="1">
      <alignment horizontal="center"/>
      <protection/>
    </xf>
    <xf numFmtId="166" fontId="2" fillId="0" borderId="2" xfId="20" applyNumberFormat="1" applyFont="1" applyBorder="1" applyAlignment="1">
      <alignment horizontal="center"/>
      <protection/>
    </xf>
    <xf numFmtId="166" fontId="10" fillId="0" borderId="2" xfId="20" applyNumberFormat="1" applyFont="1" applyBorder="1" applyAlignment="1">
      <alignment horizontal="left" vertical="center" wrapText="1"/>
      <protection/>
    </xf>
    <xf numFmtId="164" fontId="10" fillId="2" borderId="2" xfId="20" applyFont="1" applyFill="1" applyBorder="1" applyAlignment="1">
      <alignment horizontal="left" vertical="center" wrapText="1"/>
      <protection/>
    </xf>
    <xf numFmtId="166" fontId="11" fillId="2" borderId="2" xfId="20" applyNumberFormat="1" applyFont="1" applyFill="1" applyBorder="1">
      <alignment/>
      <protection/>
    </xf>
    <xf numFmtId="164" fontId="11" fillId="2" borderId="2" xfId="20" applyFont="1" applyFill="1" applyBorder="1">
      <alignment/>
      <protection/>
    </xf>
    <xf numFmtId="164" fontId="12" fillId="2" borderId="2" xfId="20" applyFont="1" applyFill="1" applyBorder="1">
      <alignment/>
      <protection/>
    </xf>
    <xf numFmtId="164" fontId="5" fillId="2" borderId="2" xfId="20" applyFont="1" applyFill="1" applyBorder="1">
      <alignment/>
      <protection/>
    </xf>
    <xf numFmtId="164" fontId="11" fillId="0" borderId="2" xfId="20" applyFont="1" applyBorder="1" applyAlignment="1">
      <alignment horizontal="left" vertical="center" wrapText="1"/>
      <protection/>
    </xf>
    <xf numFmtId="164" fontId="3" fillId="0" borderId="2" xfId="20" applyFont="1" applyBorder="1">
      <alignment/>
      <protection/>
    </xf>
    <xf numFmtId="164" fontId="11" fillId="0" borderId="2" xfId="20" applyFont="1" applyBorder="1" applyAlignment="1">
      <alignment horizontal="right" vertical="center" wrapText="1"/>
      <protection/>
    </xf>
    <xf numFmtId="166" fontId="2" fillId="0" borderId="5" xfId="20" applyNumberFormat="1" applyFont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11" fillId="0" borderId="0" xfId="20" applyFont="1" applyAlignment="1">
      <alignment horizontal="left" vertical="center" wrapText="1"/>
      <protection/>
    </xf>
    <xf numFmtId="164" fontId="2" fillId="2" borderId="0" xfId="20" applyFont="1" applyFill="1" applyAlignment="1">
      <alignment horizontal="center"/>
      <protection/>
    </xf>
    <xf numFmtId="164" fontId="3" fillId="2" borderId="0" xfId="20" applyFont="1" applyFill="1" applyAlignment="1">
      <alignment horizontal="center"/>
      <protection/>
    </xf>
    <xf numFmtId="164" fontId="3" fillId="0" borderId="0" xfId="20" applyFont="1" applyBorder="1" applyAlignment="1">
      <alignment horizontal="left" vertical="center" wrapText="1"/>
      <protection/>
    </xf>
    <xf numFmtId="164" fontId="13" fillId="0" borderId="0" xfId="20" applyFont="1" applyBorder="1" applyAlignment="1">
      <alignment horizontal="center" vertical="center" wrapText="1"/>
      <protection/>
    </xf>
    <xf numFmtId="164" fontId="3" fillId="2" borderId="3" xfId="20" applyFont="1" applyFill="1" applyBorder="1" applyAlignment="1">
      <alignment horizontal="center" vertical="center" wrapText="1"/>
      <protection/>
    </xf>
    <xf numFmtId="164" fontId="14" fillId="2" borderId="2" xfId="20" applyFont="1" applyFill="1" applyBorder="1" applyAlignment="1">
      <alignment horizontal="center" vertical="center" wrapText="1"/>
      <protection/>
    </xf>
    <xf numFmtId="164" fontId="10" fillId="0" borderId="2" xfId="20" applyFont="1" applyBorder="1" applyAlignment="1">
      <alignment horizontal="center" vertical="center" wrapText="1"/>
      <protection/>
    </xf>
    <xf numFmtId="164" fontId="10" fillId="0" borderId="4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left" vertical="center" wrapText="1"/>
      <protection/>
    </xf>
    <xf numFmtId="166" fontId="3" fillId="0" borderId="2" xfId="20" applyNumberFormat="1" applyFont="1" applyBorder="1" applyAlignment="1">
      <alignment horizontal="left" vertical="center" wrapText="1"/>
      <protection/>
    </xf>
    <xf numFmtId="164" fontId="2" fillId="2" borderId="2" xfId="20" applyFont="1" applyFill="1" applyBorder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="70" zoomScaleNormal="70" workbookViewId="0" topLeftCell="B1">
      <selection activeCell="P406" sqref="P406"/>
    </sheetView>
  </sheetViews>
  <sheetFormatPr defaultColWidth="9.140625" defaultRowHeight="12.75"/>
  <cols>
    <col min="1" max="1" width="0" style="1" hidden="1" customWidth="1"/>
    <col min="2" max="2" width="24.57421875" style="2" customWidth="1"/>
    <col min="3" max="4" width="0" style="3" hidden="1" customWidth="1"/>
    <col min="5" max="5" width="0" style="4" hidden="1" customWidth="1"/>
    <col min="6" max="13" width="0" style="1" hidden="1" customWidth="1"/>
    <col min="14" max="14" width="18.421875" style="1" customWidth="1"/>
    <col min="15" max="15" width="18.28125" style="1" customWidth="1"/>
    <col min="16" max="16" width="16.140625" style="1" customWidth="1"/>
    <col min="17" max="17" width="16.7109375" style="5" customWidth="1"/>
    <col min="18" max="18" width="15.7109375" style="6" customWidth="1"/>
    <col min="19" max="20" width="0" style="1" hidden="1" customWidth="1"/>
    <col min="21" max="16384" width="8.8515625" style="1" customWidth="1"/>
  </cols>
  <sheetData>
    <row r="1" spans="2:18" s="7" customFormat="1" ht="13.5" customHeight="1">
      <c r="B1" s="8"/>
      <c r="D1" s="9"/>
      <c r="E1" s="10"/>
      <c r="F1" s="11"/>
      <c r="G1" s="11"/>
      <c r="H1" s="11"/>
      <c r="I1" s="11"/>
      <c r="M1" s="10" t="s">
        <v>0</v>
      </c>
      <c r="P1" s="1"/>
      <c r="Q1" s="5"/>
      <c r="R1" s="7" t="s">
        <v>1</v>
      </c>
    </row>
    <row r="2" spans="2:18" s="7" customFormat="1" ht="105" customHeight="1"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7" customFormat="1" ht="12.75" customHeight="1" hidden="1">
      <c r="A3" s="1"/>
      <c r="B3" s="8"/>
      <c r="C3" s="13"/>
      <c r="D3" s="14"/>
      <c r="E3" s="13"/>
      <c r="P3" s="1"/>
      <c r="Q3" s="5"/>
      <c r="R3" s="15"/>
    </row>
    <row r="4" spans="1:20" s="7" customFormat="1" ht="18" customHeight="1">
      <c r="A4" s="16"/>
      <c r="B4" s="17" t="s">
        <v>3</v>
      </c>
      <c r="C4" s="18" t="s">
        <v>4</v>
      </c>
      <c r="D4" s="19" t="s">
        <v>5</v>
      </c>
      <c r="E4" s="19" t="s">
        <v>6</v>
      </c>
      <c r="F4" s="17" t="s">
        <v>7</v>
      </c>
      <c r="G4" s="17"/>
      <c r="H4" s="17"/>
      <c r="I4" s="17"/>
      <c r="J4" s="20" t="s">
        <v>8</v>
      </c>
      <c r="K4" s="20"/>
      <c r="L4" s="20"/>
      <c r="M4" s="20"/>
      <c r="N4" s="18" t="s">
        <v>9</v>
      </c>
      <c r="O4" s="19" t="s">
        <v>10</v>
      </c>
      <c r="P4" s="17" t="s">
        <v>11</v>
      </c>
      <c r="Q4" s="17" t="s">
        <v>12</v>
      </c>
      <c r="R4" s="17" t="s">
        <v>13</v>
      </c>
      <c r="S4" s="21"/>
      <c r="T4" s="21"/>
    </row>
    <row r="5" spans="1:20" s="7" customFormat="1" ht="113.25" customHeight="1">
      <c r="A5" s="16"/>
      <c r="B5" s="17"/>
      <c r="C5" s="18"/>
      <c r="D5" s="19"/>
      <c r="E5" s="19"/>
      <c r="F5" s="17"/>
      <c r="G5" s="17"/>
      <c r="H5" s="17"/>
      <c r="I5" s="17"/>
      <c r="J5" s="20"/>
      <c r="K5" s="20"/>
      <c r="L5" s="20"/>
      <c r="M5" s="20"/>
      <c r="N5" s="18"/>
      <c r="O5" s="19"/>
      <c r="P5" s="17"/>
      <c r="Q5" s="17"/>
      <c r="R5" s="17"/>
      <c r="S5" s="21"/>
      <c r="T5" s="21"/>
    </row>
    <row r="6" spans="1:20" s="26" customFormat="1" ht="70.5" customHeight="1">
      <c r="A6" s="22"/>
      <c r="B6" s="17"/>
      <c r="C6" s="18"/>
      <c r="D6" s="19"/>
      <c r="E6" s="19"/>
      <c r="F6" s="23" t="s">
        <v>14</v>
      </c>
      <c r="G6" s="23" t="s">
        <v>15</v>
      </c>
      <c r="H6" s="23" t="s">
        <v>16</v>
      </c>
      <c r="I6" s="24" t="s">
        <v>17</v>
      </c>
      <c r="J6" s="23" t="s">
        <v>14</v>
      </c>
      <c r="K6" s="23" t="s">
        <v>15</v>
      </c>
      <c r="L6" s="23" t="s">
        <v>16</v>
      </c>
      <c r="M6" s="23" t="s">
        <v>17</v>
      </c>
      <c r="N6" s="18"/>
      <c r="O6" s="19"/>
      <c r="P6" s="19"/>
      <c r="Q6" s="19"/>
      <c r="R6" s="19"/>
      <c r="S6" s="25"/>
      <c r="T6" s="25"/>
    </row>
    <row r="7" spans="1:20" s="34" customFormat="1" ht="12.75" hidden="1">
      <c r="A7" s="27"/>
      <c r="B7" s="28">
        <v>1</v>
      </c>
      <c r="C7" s="29">
        <v>2</v>
      </c>
      <c r="D7" s="29">
        <v>3</v>
      </c>
      <c r="E7" s="30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/>
      <c r="O7" s="31"/>
      <c r="P7" s="32"/>
      <c r="Q7" s="33"/>
      <c r="R7" s="27"/>
      <c r="S7" s="31"/>
      <c r="T7" s="31"/>
    </row>
    <row r="8" spans="1:20" s="7" customFormat="1" ht="33" customHeight="1">
      <c r="A8" s="21"/>
      <c r="B8" s="35" t="s">
        <v>18</v>
      </c>
      <c r="C8" s="36"/>
      <c r="D8" s="36"/>
      <c r="E8" s="37"/>
      <c r="F8" s="21"/>
      <c r="G8" s="21"/>
      <c r="H8" s="21"/>
      <c r="I8" s="21"/>
      <c r="J8" s="21"/>
      <c r="K8" s="21"/>
      <c r="L8" s="21"/>
      <c r="M8" s="21"/>
      <c r="N8" s="38">
        <f>(C12+C13+C14+C15)/4</f>
        <v>18.8675</v>
      </c>
      <c r="O8" s="38">
        <f>N8*600*0.3/100</f>
        <v>33.96150000000001</v>
      </c>
      <c r="P8" s="38">
        <f>O8*1.25</f>
        <v>42.45187500000001</v>
      </c>
      <c r="Q8" s="39">
        <f>(E12+E13+E14+E15)/4</f>
        <v>63.482499999999995</v>
      </c>
      <c r="R8" s="40">
        <f>P8/Q8/6</f>
        <v>0.11145295947702126</v>
      </c>
      <c r="S8" s="21"/>
      <c r="T8" s="21"/>
    </row>
    <row r="9" spans="1:20" s="7" customFormat="1" ht="12.75" hidden="1">
      <c r="A9" s="21"/>
      <c r="B9" s="35" t="s">
        <v>19</v>
      </c>
      <c r="C9" s="36">
        <v>17.3</v>
      </c>
      <c r="D9" s="36"/>
      <c r="E9" s="41" t="s">
        <v>20</v>
      </c>
      <c r="F9" s="42"/>
      <c r="G9" s="42"/>
      <c r="H9" s="42"/>
      <c r="I9" s="42"/>
      <c r="J9" s="21"/>
      <c r="K9" s="21"/>
      <c r="L9" s="21"/>
      <c r="M9" s="21"/>
      <c r="N9" s="38"/>
      <c r="O9" s="43"/>
      <c r="P9" s="43"/>
      <c r="Q9" s="44"/>
      <c r="R9" s="45"/>
      <c r="S9" s="21"/>
      <c r="T9" s="21"/>
    </row>
    <row r="10" spans="1:20" s="7" customFormat="1" ht="12.75" hidden="1">
      <c r="A10" s="21"/>
      <c r="B10" s="46" t="s">
        <v>21</v>
      </c>
      <c r="C10" s="36"/>
      <c r="D10" s="36"/>
      <c r="E10" s="41"/>
      <c r="F10" s="42"/>
      <c r="G10" s="42"/>
      <c r="H10" s="42"/>
      <c r="I10" s="42"/>
      <c r="J10" s="21"/>
      <c r="K10" s="21"/>
      <c r="L10" s="21"/>
      <c r="M10" s="21"/>
      <c r="N10" s="38"/>
      <c r="O10" s="43"/>
      <c r="P10" s="43"/>
      <c r="Q10" s="44"/>
      <c r="R10" s="45"/>
      <c r="S10" s="21"/>
      <c r="T10" s="21"/>
    </row>
    <row r="11" spans="1:20" s="7" customFormat="1" ht="12.75" hidden="1">
      <c r="A11" s="21"/>
      <c r="B11" s="46" t="s">
        <v>22</v>
      </c>
      <c r="C11" s="36"/>
      <c r="D11" s="36"/>
      <c r="E11" s="41"/>
      <c r="F11" s="42"/>
      <c r="G11" s="42"/>
      <c r="H11" s="42"/>
      <c r="I11" s="42"/>
      <c r="J11" s="21"/>
      <c r="K11" s="21"/>
      <c r="L11" s="21"/>
      <c r="M11" s="21"/>
      <c r="N11" s="38"/>
      <c r="O11" s="43"/>
      <c r="P11" s="43"/>
      <c r="Q11" s="44"/>
      <c r="R11" s="45"/>
      <c r="S11" s="21"/>
      <c r="T11" s="21"/>
    </row>
    <row r="12" spans="1:20" s="7" customFormat="1" ht="12.75" hidden="1">
      <c r="A12" s="21"/>
      <c r="B12" s="35" t="s">
        <v>23</v>
      </c>
      <c r="C12" s="36">
        <v>18.39</v>
      </c>
      <c r="D12" s="47">
        <f>C12*600*0.3/100</f>
        <v>33.102000000000004</v>
      </c>
      <c r="E12" s="48">
        <v>49.01</v>
      </c>
      <c r="F12" s="49">
        <f>E12*600*0.3/100</f>
        <v>88.21800000000002</v>
      </c>
      <c r="G12" s="49">
        <f>E12*600*0.2/100</f>
        <v>58.812000000000005</v>
      </c>
      <c r="H12" s="49">
        <f>E12*600*0.15/100</f>
        <v>44.108999999999995</v>
      </c>
      <c r="I12" s="49">
        <f>E12*600*0.1/100</f>
        <v>29.406000000000002</v>
      </c>
      <c r="J12" s="49">
        <f>F12-D12</f>
        <v>55.116000000000014</v>
      </c>
      <c r="K12" s="49">
        <f>G12-D12</f>
        <v>25.71</v>
      </c>
      <c r="L12" s="49">
        <f>H12-D12</f>
        <v>11.00699999999999</v>
      </c>
      <c r="M12" s="49">
        <f>I12-D12</f>
        <v>-3.6960000000000015</v>
      </c>
      <c r="N12" s="38"/>
      <c r="O12" s="43"/>
      <c r="P12" s="43"/>
      <c r="Q12" s="44"/>
      <c r="R12" s="45"/>
      <c r="S12" s="21"/>
      <c r="T12" s="21"/>
    </row>
    <row r="13" spans="1:20" s="7" customFormat="1" ht="12.75" hidden="1">
      <c r="A13" s="21"/>
      <c r="B13" s="35" t="s">
        <v>24</v>
      </c>
      <c r="C13" s="36">
        <v>19.86</v>
      </c>
      <c r="D13" s="47">
        <f>C13*600*0.3/100</f>
        <v>35.748000000000005</v>
      </c>
      <c r="E13" s="48">
        <v>75.43</v>
      </c>
      <c r="F13" s="49">
        <f>E13*600*0.3/100</f>
        <v>135.77400000000006</v>
      </c>
      <c r="G13" s="49">
        <f>E13*600*0.2/100</f>
        <v>90.51600000000002</v>
      </c>
      <c r="H13" s="49">
        <f>E13*600*0.15/100</f>
        <v>67.887</v>
      </c>
      <c r="I13" s="49">
        <f>E13*600*0.1/100</f>
        <v>45.25800000000001</v>
      </c>
      <c r="J13" s="49">
        <f>F13-D13</f>
        <v>100.02600000000005</v>
      </c>
      <c r="K13" s="49">
        <f>G13-D13</f>
        <v>54.768000000000015</v>
      </c>
      <c r="L13" s="49">
        <f>H13-D13</f>
        <v>32.138999999999996</v>
      </c>
      <c r="M13" s="49">
        <f>I13-D13</f>
        <v>9.510000000000005</v>
      </c>
      <c r="N13" s="38"/>
      <c r="O13" s="43"/>
      <c r="P13" s="43"/>
      <c r="Q13" s="44"/>
      <c r="R13" s="45"/>
      <c r="S13" s="21"/>
      <c r="T13" s="21"/>
    </row>
    <row r="14" spans="1:20" s="7" customFormat="1" ht="12.75" hidden="1">
      <c r="A14" s="21"/>
      <c r="B14" s="35" t="s">
        <v>25</v>
      </c>
      <c r="C14" s="36">
        <v>17.3</v>
      </c>
      <c r="D14" s="47">
        <f>C14*600*0.3/100</f>
        <v>31.140000000000004</v>
      </c>
      <c r="E14" s="48">
        <v>69.26</v>
      </c>
      <c r="F14" s="49">
        <f>E14*600*0.3/100</f>
        <v>124.668</v>
      </c>
      <c r="G14" s="49">
        <f>E14*600*0.2/100</f>
        <v>83.11200000000001</v>
      </c>
      <c r="H14" s="49">
        <f>E14*600*0.15/100</f>
        <v>62.333999999999996</v>
      </c>
      <c r="I14" s="49">
        <f>E14*600*0.1/100</f>
        <v>41.556000000000004</v>
      </c>
      <c r="J14" s="49">
        <f>F14-D14</f>
        <v>93.528</v>
      </c>
      <c r="K14" s="49">
        <f>G14-D14</f>
        <v>51.97200000000001</v>
      </c>
      <c r="L14" s="49">
        <f>H14-D14</f>
        <v>31.193999999999992</v>
      </c>
      <c r="M14" s="49">
        <f>I14-D14</f>
        <v>10.416</v>
      </c>
      <c r="N14" s="38"/>
      <c r="O14" s="43"/>
      <c r="P14" s="43"/>
      <c r="Q14" s="44"/>
      <c r="R14" s="45"/>
      <c r="S14" s="21"/>
      <c r="T14" s="21"/>
    </row>
    <row r="15" spans="1:20" s="7" customFormat="1" ht="12.75" hidden="1">
      <c r="A15" s="21"/>
      <c r="B15" s="35" t="s">
        <v>26</v>
      </c>
      <c r="C15" s="36">
        <v>19.92</v>
      </c>
      <c r="D15" s="47">
        <f>C15*600*0.3/100</f>
        <v>35.856000000000016</v>
      </c>
      <c r="E15" s="48">
        <v>60.23</v>
      </c>
      <c r="F15" s="49">
        <f>E15*600*0.3/100</f>
        <v>108.41400000000002</v>
      </c>
      <c r="G15" s="49">
        <f>E15*600*0.2/100</f>
        <v>72.27600000000001</v>
      </c>
      <c r="H15" s="49">
        <f>E15*600*0.15/100</f>
        <v>54.207</v>
      </c>
      <c r="I15" s="49">
        <f>E15*600*0.1/100</f>
        <v>36.138000000000005</v>
      </c>
      <c r="J15" s="49">
        <f>F15-D15</f>
        <v>72.55799999999999</v>
      </c>
      <c r="K15" s="49">
        <f>G15-D15</f>
        <v>36.419999999999995</v>
      </c>
      <c r="L15" s="49">
        <f>H15-D15</f>
        <v>18.350999999999985</v>
      </c>
      <c r="M15" s="49">
        <f>I15-D15</f>
        <v>0.28199999999998937</v>
      </c>
      <c r="N15" s="38"/>
      <c r="O15" s="43"/>
      <c r="P15" s="43"/>
      <c r="Q15" s="44"/>
      <c r="R15" s="45"/>
      <c r="S15" s="21"/>
      <c r="T15" s="21"/>
    </row>
    <row r="16" spans="1:20" s="7" customFormat="1" ht="12.75" customHeight="1" hidden="1">
      <c r="A16" s="21"/>
      <c r="B16" s="35"/>
      <c r="C16" s="36"/>
      <c r="D16" s="47"/>
      <c r="E16" s="48"/>
      <c r="F16" s="49"/>
      <c r="G16" s="49"/>
      <c r="H16" s="49"/>
      <c r="I16" s="49"/>
      <c r="J16" s="49"/>
      <c r="K16" s="49"/>
      <c r="L16" s="49"/>
      <c r="M16" s="49"/>
      <c r="N16" s="38"/>
      <c r="O16" s="43"/>
      <c r="P16" s="43"/>
      <c r="Q16" s="44"/>
      <c r="R16" s="45"/>
      <c r="S16" s="21"/>
      <c r="T16" s="21"/>
    </row>
    <row r="17" spans="1:20" s="7" customFormat="1" ht="30.75" customHeight="1">
      <c r="A17" s="21"/>
      <c r="B17" s="50" t="s">
        <v>27</v>
      </c>
      <c r="C17" s="36"/>
      <c r="D17" s="47"/>
      <c r="E17" s="41"/>
      <c r="F17" s="49"/>
      <c r="G17" s="49"/>
      <c r="H17" s="49"/>
      <c r="I17" s="49"/>
      <c r="J17" s="49"/>
      <c r="K17" s="49"/>
      <c r="L17" s="49"/>
      <c r="M17" s="49"/>
      <c r="N17" s="38">
        <f>(C20+C21+C22+C23+C26+C28+C31)/7</f>
        <v>84.20857142857143</v>
      </c>
      <c r="O17" s="38">
        <f>N17*600*0.3/100</f>
        <v>151.5754285714286</v>
      </c>
      <c r="P17" s="38">
        <f>O17*1.25</f>
        <v>189.46928571428575</v>
      </c>
      <c r="Q17" s="39">
        <f>(E20+E21+E22+E23+E24+E26+E28+E31)/7</f>
        <v>255.69000000000003</v>
      </c>
      <c r="R17" s="40">
        <f>P17/Q17/6</f>
        <v>0.12350195269941838</v>
      </c>
      <c r="S17" s="21"/>
      <c r="T17" s="21"/>
    </row>
    <row r="18" spans="1:20" s="7" customFormat="1" ht="12.75" hidden="1">
      <c r="A18" s="21"/>
      <c r="B18" s="46" t="s">
        <v>21</v>
      </c>
      <c r="C18" s="36"/>
      <c r="D18" s="47"/>
      <c r="E18" s="41"/>
      <c r="F18" s="49"/>
      <c r="G18" s="49"/>
      <c r="H18" s="49"/>
      <c r="I18" s="49"/>
      <c r="J18" s="49"/>
      <c r="K18" s="49"/>
      <c r="L18" s="49"/>
      <c r="M18" s="49"/>
      <c r="N18" s="38"/>
      <c r="O18" s="38"/>
      <c r="P18" s="38"/>
      <c r="Q18" s="39"/>
      <c r="R18" s="40"/>
      <c r="S18" s="21"/>
      <c r="T18" s="21"/>
    </row>
    <row r="19" spans="1:20" s="7" customFormat="1" ht="12.75" hidden="1">
      <c r="A19" s="21"/>
      <c r="B19" s="46" t="s">
        <v>22</v>
      </c>
      <c r="C19" s="36"/>
      <c r="D19" s="47"/>
      <c r="E19" s="41"/>
      <c r="F19" s="49"/>
      <c r="G19" s="49"/>
      <c r="H19" s="49"/>
      <c r="I19" s="49"/>
      <c r="J19" s="49"/>
      <c r="K19" s="49"/>
      <c r="L19" s="49"/>
      <c r="M19" s="49"/>
      <c r="N19" s="38"/>
      <c r="O19" s="38"/>
      <c r="P19" s="38"/>
      <c r="Q19" s="39"/>
      <c r="R19" s="40"/>
      <c r="S19" s="21"/>
      <c r="T19" s="21"/>
    </row>
    <row r="20" spans="1:20" s="7" customFormat="1" ht="12.75" hidden="1">
      <c r="A20" s="21"/>
      <c r="B20" s="35" t="s">
        <v>28</v>
      </c>
      <c r="C20" s="36">
        <v>127.02</v>
      </c>
      <c r="D20" s="47">
        <f>C20*600*0.3/100</f>
        <v>228.63600000000002</v>
      </c>
      <c r="E20" s="48">
        <v>419.86</v>
      </c>
      <c r="F20" s="49">
        <f>E20*600*0.3/100</f>
        <v>755.7480000000002</v>
      </c>
      <c r="G20" s="49">
        <f>E20*600*0.2/100</f>
        <v>503.83200000000005</v>
      </c>
      <c r="H20" s="49">
        <f>E20*600*0.15/100</f>
        <v>377.874</v>
      </c>
      <c r="I20" s="49">
        <f>E20*600*0.1/100</f>
        <v>251.91600000000003</v>
      </c>
      <c r="J20" s="49">
        <f>F20-D20</f>
        <v>527.1120000000001</v>
      </c>
      <c r="K20" s="49">
        <f>G20-D20</f>
        <v>275.196</v>
      </c>
      <c r="L20" s="49">
        <f>H20-D20</f>
        <v>149.238</v>
      </c>
      <c r="M20" s="49">
        <f>I20-D20</f>
        <v>23.28</v>
      </c>
      <c r="N20" s="38"/>
      <c r="O20" s="43"/>
      <c r="P20" s="43"/>
      <c r="Q20" s="44"/>
      <c r="R20" s="45"/>
      <c r="S20" s="21"/>
      <c r="T20" s="21"/>
    </row>
    <row r="21" spans="1:20" s="7" customFormat="1" ht="12.75" hidden="1">
      <c r="A21" s="21"/>
      <c r="B21" s="35" t="s">
        <v>29</v>
      </c>
      <c r="C21" s="36">
        <v>127.02</v>
      </c>
      <c r="D21" s="47">
        <f>C21*600*0.3/100</f>
        <v>228.63600000000002</v>
      </c>
      <c r="E21" s="48">
        <v>420.81</v>
      </c>
      <c r="F21" s="49">
        <f>E21*600*0.3/100</f>
        <v>757.4580000000002</v>
      </c>
      <c r="G21" s="49">
        <f>E21*600*0.2/100</f>
        <v>504.97200000000004</v>
      </c>
      <c r="H21" s="49">
        <f>E21*600*0.15/100</f>
        <v>378.72900000000004</v>
      </c>
      <c r="I21" s="49">
        <f>E21*600*0.1/100</f>
        <v>252.48600000000002</v>
      </c>
      <c r="J21" s="49">
        <f>F21-D21</f>
        <v>528.8220000000001</v>
      </c>
      <c r="K21" s="49">
        <f>G21-D21</f>
        <v>276.336</v>
      </c>
      <c r="L21" s="49">
        <f>H21-D21</f>
        <v>150.09300000000002</v>
      </c>
      <c r="M21" s="49">
        <f>I21-D21</f>
        <v>23.849999999999994</v>
      </c>
      <c r="N21" s="38"/>
      <c r="O21" s="43"/>
      <c r="P21" s="43"/>
      <c r="Q21" s="44"/>
      <c r="R21" s="45"/>
      <c r="S21" s="21"/>
      <c r="T21" s="21"/>
    </row>
    <row r="22" spans="1:20" s="7" customFormat="1" ht="12.75" hidden="1">
      <c r="A22" s="21"/>
      <c r="B22" s="35" t="s">
        <v>30</v>
      </c>
      <c r="C22" s="36">
        <v>130.57</v>
      </c>
      <c r="D22" s="47">
        <f>C22*600*0.3/100</f>
        <v>235.026</v>
      </c>
      <c r="E22" s="48">
        <v>142.81</v>
      </c>
      <c r="F22" s="49">
        <f>E22*600*0.3/100</f>
        <v>257.05800000000005</v>
      </c>
      <c r="G22" s="49">
        <f>E22*600*0.2/100</f>
        <v>171.372</v>
      </c>
      <c r="H22" s="49">
        <f>E22*600*0.15/100</f>
        <v>128.529</v>
      </c>
      <c r="I22" s="49">
        <f>E22*600*0.1/100</f>
        <v>85.686</v>
      </c>
      <c r="J22" s="49">
        <f>F22-D22</f>
        <v>22.03200000000004</v>
      </c>
      <c r="K22" s="49">
        <f>G22-D22</f>
        <v>-63.653999999999996</v>
      </c>
      <c r="L22" s="49">
        <f>H22-D22</f>
        <v>-106.49700000000001</v>
      </c>
      <c r="M22" s="49">
        <f>I22-D22</f>
        <v>-149.34</v>
      </c>
      <c r="N22" s="38"/>
      <c r="O22" s="43"/>
      <c r="P22" s="43"/>
      <c r="Q22" s="44"/>
      <c r="R22" s="45"/>
      <c r="S22" s="21"/>
      <c r="T22" s="21"/>
    </row>
    <row r="23" spans="1:20" s="7" customFormat="1" ht="12.75" hidden="1">
      <c r="A23" s="21"/>
      <c r="B23" s="35" t="s">
        <v>31</v>
      </c>
      <c r="C23" s="36">
        <v>52.54</v>
      </c>
      <c r="D23" s="47">
        <f>C23*600*0.3/100</f>
        <v>94.572</v>
      </c>
      <c r="E23" s="48">
        <v>169.95</v>
      </c>
      <c r="F23" s="49">
        <f>E23*600*0.3/100</f>
        <v>305.91</v>
      </c>
      <c r="G23" s="49">
        <f>E23*600*0.2/100</f>
        <v>203.94</v>
      </c>
      <c r="H23" s="49">
        <f>E23*600*0.15/100</f>
        <v>152.955</v>
      </c>
      <c r="I23" s="49">
        <f>E23*600*0.1/100</f>
        <v>101.97</v>
      </c>
      <c r="J23" s="49">
        <f>F23-D23</f>
        <v>211.33800000000002</v>
      </c>
      <c r="K23" s="49">
        <f>G23-D23</f>
        <v>109.368</v>
      </c>
      <c r="L23" s="49">
        <f>H23-D23</f>
        <v>58.38300000000001</v>
      </c>
      <c r="M23" s="49">
        <f>I23-D23</f>
        <v>7.397999999999996</v>
      </c>
      <c r="N23" s="38"/>
      <c r="O23" s="43"/>
      <c r="P23" s="43"/>
      <c r="Q23" s="44"/>
      <c r="R23" s="45"/>
      <c r="S23" s="21"/>
      <c r="T23" s="21"/>
    </row>
    <row r="24" spans="1:20" s="7" customFormat="1" ht="12.75" hidden="1">
      <c r="A24" s="21"/>
      <c r="B24" s="35" t="s">
        <v>32</v>
      </c>
      <c r="C24" s="36">
        <v>52.54</v>
      </c>
      <c r="D24" s="47">
        <f>C24*600*0.3/100</f>
        <v>94.572</v>
      </c>
      <c r="E24" s="48">
        <v>169.95</v>
      </c>
      <c r="F24" s="49">
        <f>E24*600*0.3/100</f>
        <v>305.91</v>
      </c>
      <c r="G24" s="49">
        <f>E24*600*0.2/100</f>
        <v>203.94</v>
      </c>
      <c r="H24" s="49">
        <f>E24*600*0.15/100</f>
        <v>152.955</v>
      </c>
      <c r="I24" s="49">
        <f>E24*600*0.1/100</f>
        <v>101.97</v>
      </c>
      <c r="J24" s="49">
        <f>F24-D24</f>
        <v>211.33800000000002</v>
      </c>
      <c r="K24" s="49">
        <f>G24-D24</f>
        <v>109.368</v>
      </c>
      <c r="L24" s="49">
        <f>H24-D24</f>
        <v>58.38300000000001</v>
      </c>
      <c r="M24" s="49">
        <f>I24-D24</f>
        <v>7.397999999999996</v>
      </c>
      <c r="N24" s="38"/>
      <c r="O24" s="43"/>
      <c r="P24" s="43"/>
      <c r="Q24" s="44"/>
      <c r="R24" s="45"/>
      <c r="S24" s="21"/>
      <c r="T24" s="21"/>
    </row>
    <row r="25" spans="1:20" s="7" customFormat="1" ht="12.75" hidden="1">
      <c r="A25" s="21"/>
      <c r="B25" s="35" t="s">
        <v>33</v>
      </c>
      <c r="C25" s="36">
        <v>52.43</v>
      </c>
      <c r="D25" s="47">
        <f>C25*600*0.3/100</f>
        <v>94.37400000000001</v>
      </c>
      <c r="E25" s="48">
        <v>169.61</v>
      </c>
      <c r="F25" s="49">
        <f>E25*600*0.3/100</f>
        <v>305.2980000000001</v>
      </c>
      <c r="G25" s="49">
        <f>E25*600*0.2/100</f>
        <v>203.53200000000004</v>
      </c>
      <c r="H25" s="49">
        <f>E25*600*0.15/100</f>
        <v>152.649</v>
      </c>
      <c r="I25" s="49">
        <f>E25*600*0.1/100</f>
        <v>101.76600000000002</v>
      </c>
      <c r="J25" s="49">
        <f>F25-D25</f>
        <v>210.9240000000001</v>
      </c>
      <c r="K25" s="49">
        <f>G25-D25</f>
        <v>109.15800000000003</v>
      </c>
      <c r="L25" s="49">
        <f>H25-D25</f>
        <v>58.27499999999999</v>
      </c>
      <c r="M25" s="49">
        <f>I25-D25</f>
        <v>7.39200000000001</v>
      </c>
      <c r="N25" s="38"/>
      <c r="O25" s="43"/>
      <c r="P25" s="43"/>
      <c r="Q25" s="44"/>
      <c r="R25" s="45"/>
      <c r="S25" s="21"/>
      <c r="T25" s="21"/>
    </row>
    <row r="26" spans="1:20" s="7" customFormat="1" ht="12.75" hidden="1">
      <c r="A26" s="21"/>
      <c r="B26" s="35" t="s">
        <v>34</v>
      </c>
      <c r="C26" s="36">
        <v>68.98</v>
      </c>
      <c r="D26" s="47">
        <f>C26*600*0.3/100</f>
        <v>124.16400000000002</v>
      </c>
      <c r="E26" s="48">
        <v>158.49</v>
      </c>
      <c r="F26" s="49">
        <f>E26*600*0.3/100</f>
        <v>285.28200000000004</v>
      </c>
      <c r="G26" s="49">
        <f>E26*600*0.2/100</f>
        <v>190.188</v>
      </c>
      <c r="H26" s="49">
        <f>E26*600*0.15/100</f>
        <v>142.641</v>
      </c>
      <c r="I26" s="49">
        <f>E26*600*0.1/100</f>
        <v>95.094</v>
      </c>
      <c r="J26" s="49">
        <f>F26-D26</f>
        <v>161.11800000000002</v>
      </c>
      <c r="K26" s="49">
        <f>G26-D26</f>
        <v>66.02399999999997</v>
      </c>
      <c r="L26" s="49">
        <f>H26-D26</f>
        <v>18.476999999999975</v>
      </c>
      <c r="M26" s="49">
        <f>I26-D26</f>
        <v>-29.07000000000002</v>
      </c>
      <c r="N26" s="38"/>
      <c r="O26" s="43"/>
      <c r="P26" s="43"/>
      <c r="Q26" s="44"/>
      <c r="R26" s="45"/>
      <c r="S26" s="21"/>
      <c r="T26" s="21"/>
    </row>
    <row r="27" spans="1:20" s="7" customFormat="1" ht="12.75" hidden="1">
      <c r="A27" s="21"/>
      <c r="B27" s="35" t="s">
        <v>35</v>
      </c>
      <c r="C27" s="36">
        <v>15.66</v>
      </c>
      <c r="D27" s="47">
        <f>C27*600*0.3/100</f>
        <v>28.188000000000006</v>
      </c>
      <c r="E27" s="48">
        <v>161.97</v>
      </c>
      <c r="F27" s="49">
        <f>E27*600*0.3/100</f>
        <v>291.54600000000005</v>
      </c>
      <c r="G27" s="49">
        <f>E27*600*0.2/100</f>
        <v>194.364</v>
      </c>
      <c r="H27" s="49">
        <f>E27*600*0.15/100</f>
        <v>145.773</v>
      </c>
      <c r="I27" s="49">
        <f>E27*600*0.1/100</f>
        <v>97.182</v>
      </c>
      <c r="J27" s="49">
        <f>F27-D27</f>
        <v>263.35800000000006</v>
      </c>
      <c r="K27" s="49">
        <f>G27-D27</f>
        <v>166.176</v>
      </c>
      <c r="L27" s="49">
        <f>H27-D27</f>
        <v>117.585</v>
      </c>
      <c r="M27" s="49">
        <f>I27-D27</f>
        <v>68.994</v>
      </c>
      <c r="N27" s="38"/>
      <c r="O27" s="43"/>
      <c r="P27" s="43"/>
      <c r="Q27" s="44"/>
      <c r="R27" s="45"/>
      <c r="S27" s="21"/>
      <c r="T27" s="21"/>
    </row>
    <row r="28" spans="1:20" s="7" customFormat="1" ht="12.75" hidden="1">
      <c r="A28" s="21"/>
      <c r="B28" s="35" t="s">
        <v>36</v>
      </c>
      <c r="C28" s="36">
        <v>15.66</v>
      </c>
      <c r="D28" s="47">
        <f>C28*600*0.3/100</f>
        <v>28.188000000000006</v>
      </c>
      <c r="E28" s="48">
        <v>161.97</v>
      </c>
      <c r="F28" s="49">
        <f>E28*600*0.3/100</f>
        <v>291.54600000000005</v>
      </c>
      <c r="G28" s="49">
        <f>E28*600*0.2/100</f>
        <v>194.364</v>
      </c>
      <c r="H28" s="49">
        <f>E28*600*0.15/100</f>
        <v>145.773</v>
      </c>
      <c r="I28" s="49">
        <f>E28*600*0.1/100</f>
        <v>97.182</v>
      </c>
      <c r="J28" s="49">
        <f>F28-D28</f>
        <v>263.35800000000006</v>
      </c>
      <c r="K28" s="49">
        <f>G28-D28</f>
        <v>166.176</v>
      </c>
      <c r="L28" s="49">
        <f>H28-D28</f>
        <v>117.585</v>
      </c>
      <c r="M28" s="49">
        <f>I28-D28</f>
        <v>68.994</v>
      </c>
      <c r="N28" s="38"/>
      <c r="O28" s="43"/>
      <c r="P28" s="43"/>
      <c r="Q28" s="44"/>
      <c r="R28" s="45"/>
      <c r="S28" s="21"/>
      <c r="T28" s="21"/>
    </row>
    <row r="29" spans="1:20" s="7" customFormat="1" ht="12.75" hidden="1">
      <c r="A29" s="21"/>
      <c r="B29" s="35" t="s">
        <v>37</v>
      </c>
      <c r="C29" s="36">
        <v>52.54</v>
      </c>
      <c r="D29" s="47">
        <f>C29*600*0.3/100</f>
        <v>94.572</v>
      </c>
      <c r="E29" s="48">
        <v>169.95</v>
      </c>
      <c r="F29" s="49">
        <f>E29*600*0.3/100</f>
        <v>305.91</v>
      </c>
      <c r="G29" s="49">
        <f>E29*600*0.2/100</f>
        <v>203.94</v>
      </c>
      <c r="H29" s="49">
        <f>E29*600*0.15/100</f>
        <v>152.955</v>
      </c>
      <c r="I29" s="49">
        <f>E29*600*0.1/100</f>
        <v>101.97</v>
      </c>
      <c r="J29" s="49">
        <f>F29-D29</f>
        <v>211.33800000000002</v>
      </c>
      <c r="K29" s="49">
        <f>G29-D29</f>
        <v>109.368</v>
      </c>
      <c r="L29" s="49">
        <f>H29-D29</f>
        <v>58.38300000000001</v>
      </c>
      <c r="M29" s="49">
        <f>I29-D29</f>
        <v>7.397999999999996</v>
      </c>
      <c r="N29" s="38"/>
      <c r="O29" s="43"/>
      <c r="P29" s="43"/>
      <c r="Q29" s="44"/>
      <c r="R29" s="45"/>
      <c r="S29" s="21"/>
      <c r="T29" s="21"/>
    </row>
    <row r="30" spans="1:20" s="7" customFormat="1" ht="12.75" hidden="1">
      <c r="A30" s="21"/>
      <c r="B30" s="35" t="s">
        <v>38</v>
      </c>
      <c r="C30" s="36">
        <v>52.54</v>
      </c>
      <c r="D30" s="47">
        <f>C30*600*0.3/100</f>
        <v>94.572</v>
      </c>
      <c r="E30" s="48">
        <v>169.95</v>
      </c>
      <c r="F30" s="49">
        <f>E30*600*0.3/100</f>
        <v>305.91</v>
      </c>
      <c r="G30" s="49">
        <f>E30*600*0.2/100</f>
        <v>203.94</v>
      </c>
      <c r="H30" s="49">
        <f>E30*600*0.15/100</f>
        <v>152.955</v>
      </c>
      <c r="I30" s="49">
        <f>E30*600*0.1/100</f>
        <v>101.97</v>
      </c>
      <c r="J30" s="49">
        <f>F30-D30</f>
        <v>211.33800000000002</v>
      </c>
      <c r="K30" s="49">
        <f>G30-D30</f>
        <v>109.368</v>
      </c>
      <c r="L30" s="49">
        <f>H30-D30</f>
        <v>58.38300000000001</v>
      </c>
      <c r="M30" s="49">
        <f>I30-D30</f>
        <v>7.397999999999996</v>
      </c>
      <c r="N30" s="38"/>
      <c r="O30" s="43"/>
      <c r="P30" s="43"/>
      <c r="Q30" s="44"/>
      <c r="R30" s="45"/>
      <c r="S30" s="21"/>
      <c r="T30" s="21"/>
    </row>
    <row r="31" spans="1:20" s="7" customFormat="1" ht="12.75" hidden="1">
      <c r="A31" s="21"/>
      <c r="B31" s="35" t="s">
        <v>39</v>
      </c>
      <c r="C31" s="36">
        <v>67.67</v>
      </c>
      <c r="D31" s="47">
        <f>C31*600*0.3/100</f>
        <v>121.80600000000003</v>
      </c>
      <c r="E31" s="48">
        <v>145.99</v>
      </c>
      <c r="F31" s="49">
        <f>E31*600*0.3/100</f>
        <v>262.78200000000004</v>
      </c>
      <c r="G31" s="49">
        <f>E31*600*0.2/100</f>
        <v>175.188</v>
      </c>
      <c r="H31" s="49">
        <f>E31*600*0.15/100</f>
        <v>131.391</v>
      </c>
      <c r="I31" s="49">
        <f>E31*600*0.1/100</f>
        <v>87.594</v>
      </c>
      <c r="J31" s="49">
        <f>F31-D31</f>
        <v>140.976</v>
      </c>
      <c r="K31" s="49">
        <f>G31-D31</f>
        <v>53.38199999999996</v>
      </c>
      <c r="L31" s="49">
        <f>H31-D31</f>
        <v>9.584999999999965</v>
      </c>
      <c r="M31" s="49">
        <f>I31-D31</f>
        <v>-34.21200000000003</v>
      </c>
      <c r="N31" s="38"/>
      <c r="O31" s="43"/>
      <c r="P31" s="43"/>
      <c r="Q31" s="44"/>
      <c r="R31" s="45"/>
      <c r="S31" s="21"/>
      <c r="T31" s="21"/>
    </row>
    <row r="32" spans="1:20" s="7" customFormat="1" ht="12.75" hidden="1">
      <c r="A32" s="21"/>
      <c r="B32" s="35" t="s">
        <v>40</v>
      </c>
      <c r="C32" s="36">
        <v>68.98</v>
      </c>
      <c r="D32" s="47">
        <f>C32*600*0.3/100</f>
        <v>124.16400000000002</v>
      </c>
      <c r="E32" s="48">
        <v>158.49</v>
      </c>
      <c r="F32" s="49">
        <f>E32*600*0.3/100</f>
        <v>285.28200000000004</v>
      </c>
      <c r="G32" s="49">
        <f>E32*600*0.2/100</f>
        <v>190.188</v>
      </c>
      <c r="H32" s="49">
        <f>E32*600*0.15/100</f>
        <v>142.641</v>
      </c>
      <c r="I32" s="49">
        <f>E32*600*0.1/100</f>
        <v>95.094</v>
      </c>
      <c r="J32" s="49">
        <f>F32-D32</f>
        <v>161.11800000000002</v>
      </c>
      <c r="K32" s="49">
        <f>G32-D32</f>
        <v>66.02399999999997</v>
      </c>
      <c r="L32" s="49">
        <f>H32-D32</f>
        <v>18.476999999999975</v>
      </c>
      <c r="M32" s="49">
        <f>I32-D32</f>
        <v>-29.07000000000002</v>
      </c>
      <c r="N32" s="38"/>
      <c r="O32" s="43"/>
      <c r="P32" s="43"/>
      <c r="Q32" s="44"/>
      <c r="R32" s="45"/>
      <c r="S32" s="21"/>
      <c r="T32" s="21"/>
    </row>
    <row r="33" spans="1:20" s="7" customFormat="1" ht="12.75" hidden="1">
      <c r="A33" s="21"/>
      <c r="B33" s="35" t="s">
        <v>41</v>
      </c>
      <c r="C33" s="36">
        <v>15.66</v>
      </c>
      <c r="D33" s="47">
        <f>C33*600*0.3/100</f>
        <v>28.188000000000006</v>
      </c>
      <c r="E33" s="48">
        <v>161.97</v>
      </c>
      <c r="F33" s="49">
        <f>E33*600*0.3/100</f>
        <v>291.54600000000005</v>
      </c>
      <c r="G33" s="49">
        <f>E33*600*0.2/100</f>
        <v>194.364</v>
      </c>
      <c r="H33" s="49">
        <f>E33*600*0.15/100</f>
        <v>145.773</v>
      </c>
      <c r="I33" s="49">
        <f>E33*600*0.1/100</f>
        <v>97.182</v>
      </c>
      <c r="J33" s="49">
        <f>F33-D33</f>
        <v>263.35800000000006</v>
      </c>
      <c r="K33" s="49">
        <f>G33-D33</f>
        <v>166.176</v>
      </c>
      <c r="L33" s="49">
        <f>H33-D33</f>
        <v>117.585</v>
      </c>
      <c r="M33" s="49">
        <f>I33-D33</f>
        <v>68.994</v>
      </c>
      <c r="N33" s="38"/>
      <c r="O33" s="43"/>
      <c r="P33" s="43"/>
      <c r="Q33" s="44"/>
      <c r="R33" s="45"/>
      <c r="S33" s="21"/>
      <c r="T33" s="21"/>
    </row>
    <row r="34" spans="1:20" s="7" customFormat="1" ht="12.75" hidden="1">
      <c r="A34" s="21"/>
      <c r="B34" s="35" t="s">
        <v>42</v>
      </c>
      <c r="C34" s="36">
        <v>15.66</v>
      </c>
      <c r="D34" s="47">
        <f>C34*600*0.3/100</f>
        <v>28.188000000000006</v>
      </c>
      <c r="E34" s="48">
        <v>161.97</v>
      </c>
      <c r="F34" s="49">
        <f>E34*600*0.3/100</f>
        <v>291.54600000000005</v>
      </c>
      <c r="G34" s="49">
        <f>E34*600*0.2/100</f>
        <v>194.364</v>
      </c>
      <c r="H34" s="49">
        <f>E34*600*0.15/100</f>
        <v>145.773</v>
      </c>
      <c r="I34" s="49">
        <f>E34*600*0.1/100</f>
        <v>97.182</v>
      </c>
      <c r="J34" s="49">
        <f>F34-D34</f>
        <v>263.35800000000006</v>
      </c>
      <c r="K34" s="49">
        <f>G34-D34</f>
        <v>166.176</v>
      </c>
      <c r="L34" s="49">
        <f>H34-D34</f>
        <v>117.585</v>
      </c>
      <c r="M34" s="49">
        <f>I34-D34</f>
        <v>68.994</v>
      </c>
      <c r="N34" s="38"/>
      <c r="O34" s="43"/>
      <c r="P34" s="43"/>
      <c r="Q34" s="44"/>
      <c r="R34" s="45"/>
      <c r="S34" s="21"/>
      <c r="T34" s="21"/>
    </row>
    <row r="35" spans="1:20" s="13" customFormat="1" ht="12.75" hidden="1">
      <c r="A35" s="37"/>
      <c r="B35" s="51"/>
      <c r="C35" s="36"/>
      <c r="D35" s="47"/>
      <c r="E35" s="48"/>
      <c r="F35" s="49"/>
      <c r="G35" s="49"/>
      <c r="H35" s="49"/>
      <c r="I35" s="49"/>
      <c r="J35" s="49"/>
      <c r="K35" s="49"/>
      <c r="L35" s="49"/>
      <c r="M35" s="49"/>
      <c r="N35" s="52"/>
      <c r="O35" s="53"/>
      <c r="P35" s="53"/>
      <c r="Q35" s="54"/>
      <c r="R35" s="55"/>
      <c r="S35" s="37"/>
      <c r="T35" s="37"/>
    </row>
    <row r="36" spans="1:20" s="7" customFormat="1" ht="26.25" customHeight="1">
      <c r="A36" s="21"/>
      <c r="B36" s="50" t="s">
        <v>43</v>
      </c>
      <c r="C36" s="36"/>
      <c r="D36" s="47"/>
      <c r="E36" s="41"/>
      <c r="F36" s="49"/>
      <c r="G36" s="49"/>
      <c r="H36" s="49"/>
      <c r="I36" s="49"/>
      <c r="J36" s="49"/>
      <c r="K36" s="49"/>
      <c r="L36" s="49"/>
      <c r="M36" s="49"/>
      <c r="N36" s="38">
        <f>(C39+C40+C41+C42+C43+C45+C47)/7</f>
        <v>94.65714285714286</v>
      </c>
      <c r="O36" s="38">
        <f>N36*600*0.3/100</f>
        <v>170.38285714285718</v>
      </c>
      <c r="P36" s="38">
        <f>O36*1.25</f>
        <v>212.97857142857146</v>
      </c>
      <c r="Q36" s="39">
        <f>(E39+E40+E41+E42+E43+E45+E47)/7</f>
        <v>161.57999999999998</v>
      </c>
      <c r="R36" s="40">
        <f>P36/Q36/6</f>
        <v>0.21968330592541516</v>
      </c>
      <c r="S36" s="21"/>
      <c r="T36" s="21"/>
    </row>
    <row r="37" spans="1:20" s="7" customFormat="1" ht="12.75" hidden="1">
      <c r="A37" s="21"/>
      <c r="B37" s="46" t="s">
        <v>21</v>
      </c>
      <c r="C37" s="36"/>
      <c r="D37" s="47"/>
      <c r="E37" s="41"/>
      <c r="F37" s="49"/>
      <c r="G37" s="49"/>
      <c r="H37" s="49"/>
      <c r="I37" s="49"/>
      <c r="J37" s="49"/>
      <c r="K37" s="49"/>
      <c r="L37" s="49"/>
      <c r="M37" s="49"/>
      <c r="N37" s="38"/>
      <c r="O37" s="38"/>
      <c r="P37" s="38"/>
      <c r="Q37" s="39"/>
      <c r="R37" s="40"/>
      <c r="S37" s="21"/>
      <c r="T37" s="21"/>
    </row>
    <row r="38" spans="1:20" s="7" customFormat="1" ht="12.75" hidden="1">
      <c r="A38" s="21"/>
      <c r="B38" s="46" t="s">
        <v>22</v>
      </c>
      <c r="C38" s="36"/>
      <c r="D38" s="47"/>
      <c r="E38" s="41"/>
      <c r="F38" s="49"/>
      <c r="G38" s="49"/>
      <c r="H38" s="49"/>
      <c r="I38" s="49"/>
      <c r="J38" s="49"/>
      <c r="K38" s="49"/>
      <c r="L38" s="49"/>
      <c r="M38" s="49"/>
      <c r="N38" s="38"/>
      <c r="O38" s="38"/>
      <c r="P38" s="38"/>
      <c r="Q38" s="39"/>
      <c r="R38" s="40"/>
      <c r="S38" s="21"/>
      <c r="T38" s="21"/>
    </row>
    <row r="39" spans="1:20" s="7" customFormat="1" ht="12.75" hidden="1">
      <c r="A39" s="21"/>
      <c r="B39" s="35" t="s">
        <v>44</v>
      </c>
      <c r="C39" s="36">
        <v>109.72</v>
      </c>
      <c r="D39" s="47">
        <f>C39*600*0.3/100</f>
        <v>197.496</v>
      </c>
      <c r="E39" s="48">
        <v>170.43</v>
      </c>
      <c r="F39" s="49">
        <f>E39*600*0.3/100</f>
        <v>306.77400000000006</v>
      </c>
      <c r="G39" s="49">
        <f>E39*600*0.2/100</f>
        <v>204.51600000000002</v>
      </c>
      <c r="H39" s="49">
        <f>E39*600*0.15/100</f>
        <v>153.387</v>
      </c>
      <c r="I39" s="49">
        <f>E39*600*0.1/100</f>
        <v>102.25800000000001</v>
      </c>
      <c r="J39" s="49">
        <f>F39-D39</f>
        <v>109.27800000000005</v>
      </c>
      <c r="K39" s="49">
        <f>G39-D39</f>
        <v>7.02000000000001</v>
      </c>
      <c r="L39" s="49">
        <f>H39-D39</f>
        <v>-44.10900000000001</v>
      </c>
      <c r="M39" s="49">
        <f>I39-D39</f>
        <v>-95.238</v>
      </c>
      <c r="N39" s="38"/>
      <c r="O39" s="43"/>
      <c r="P39" s="43"/>
      <c r="Q39" s="44"/>
      <c r="R39" s="45"/>
      <c r="S39" s="21"/>
      <c r="T39" s="21"/>
    </row>
    <row r="40" spans="1:20" s="7" customFormat="1" ht="12.75" hidden="1">
      <c r="A40" s="21"/>
      <c r="B40" s="35" t="s">
        <v>45</v>
      </c>
      <c r="C40" s="36">
        <v>97.91</v>
      </c>
      <c r="D40" s="47">
        <f>C40*600*0.3/100</f>
        <v>176.23800000000003</v>
      </c>
      <c r="E40" s="48">
        <v>164.42</v>
      </c>
      <c r="F40" s="49">
        <f>E40*600*0.3/100</f>
        <v>295.95599999999996</v>
      </c>
      <c r="G40" s="49">
        <f>E40*600*0.2/100</f>
        <v>197.30399999999997</v>
      </c>
      <c r="H40" s="49">
        <f>E40*600*0.15/100</f>
        <v>147.97799999999998</v>
      </c>
      <c r="I40" s="49">
        <f>E40*600*0.1/100</f>
        <v>98.65199999999999</v>
      </c>
      <c r="J40" s="49">
        <f>F40-D40</f>
        <v>119.71799999999993</v>
      </c>
      <c r="K40" s="49">
        <f>G40-D40</f>
        <v>21.065999999999946</v>
      </c>
      <c r="L40" s="49">
        <f>H40-D40</f>
        <v>-28.260000000000048</v>
      </c>
      <c r="M40" s="49">
        <f>I40-D40</f>
        <v>-77.58600000000004</v>
      </c>
      <c r="N40" s="38"/>
      <c r="O40" s="43"/>
      <c r="P40" s="43"/>
      <c r="Q40" s="44"/>
      <c r="R40" s="45"/>
      <c r="S40" s="21"/>
      <c r="T40" s="21"/>
    </row>
    <row r="41" spans="1:20" s="7" customFormat="1" ht="12.75" hidden="1">
      <c r="A41" s="21"/>
      <c r="B41" s="35" t="s">
        <v>46</v>
      </c>
      <c r="C41" s="36">
        <v>97.91</v>
      </c>
      <c r="D41" s="47">
        <f>C41*600*0.3/100</f>
        <v>176.23800000000003</v>
      </c>
      <c r="E41" s="48">
        <v>150.43</v>
      </c>
      <c r="F41" s="49">
        <f>E41*600*0.3/100</f>
        <v>270.77400000000006</v>
      </c>
      <c r="G41" s="49">
        <f>E41*600*0.2/100</f>
        <v>180.51600000000002</v>
      </c>
      <c r="H41" s="49">
        <f>E41*600*0.15/100</f>
        <v>135.387</v>
      </c>
      <c r="I41" s="49">
        <f>E41*600*0.1/100</f>
        <v>90.25800000000001</v>
      </c>
      <c r="J41" s="49">
        <f>F41-D41</f>
        <v>94.53600000000003</v>
      </c>
      <c r="K41" s="49">
        <f>G41-D41</f>
        <v>4.277999999999992</v>
      </c>
      <c r="L41" s="49">
        <f>H41-D41</f>
        <v>-40.85100000000003</v>
      </c>
      <c r="M41" s="49">
        <f>I41-D41</f>
        <v>-85.98000000000002</v>
      </c>
      <c r="N41" s="38"/>
      <c r="O41" s="43"/>
      <c r="P41" s="43"/>
      <c r="Q41" s="44"/>
      <c r="R41" s="45"/>
      <c r="S41" s="21"/>
      <c r="T41" s="21"/>
    </row>
    <row r="42" spans="1:20" s="7" customFormat="1" ht="12.75" hidden="1">
      <c r="A42" s="21"/>
      <c r="B42" s="35" t="s">
        <v>47</v>
      </c>
      <c r="C42" s="36">
        <v>86.76</v>
      </c>
      <c r="D42" s="47">
        <f>C42*600*0.3/100</f>
        <v>156.16800000000003</v>
      </c>
      <c r="E42" s="48">
        <v>171.71</v>
      </c>
      <c r="F42" s="49">
        <f>E42*600*0.3/100</f>
        <v>309.07800000000003</v>
      </c>
      <c r="G42" s="49">
        <f>E42*600*0.2/100</f>
        <v>206.05200000000002</v>
      </c>
      <c r="H42" s="49">
        <f>E42*600*0.15/100</f>
        <v>154.539</v>
      </c>
      <c r="I42" s="49">
        <f>E42*600*0.1/100</f>
        <v>103.02600000000001</v>
      </c>
      <c r="J42" s="49">
        <f>F42-D42</f>
        <v>152.91</v>
      </c>
      <c r="K42" s="49">
        <f>G42-D42</f>
        <v>49.883999999999986</v>
      </c>
      <c r="L42" s="49">
        <f>H42-D42</f>
        <v>-1.6290000000000475</v>
      </c>
      <c r="M42" s="49">
        <f>I42-D42</f>
        <v>-53.142000000000024</v>
      </c>
      <c r="N42" s="38"/>
      <c r="O42" s="43"/>
      <c r="P42" s="43"/>
      <c r="Q42" s="44"/>
      <c r="R42" s="45"/>
      <c r="S42" s="21"/>
      <c r="T42" s="21"/>
    </row>
    <row r="43" spans="1:20" s="7" customFormat="1" ht="12.75" hidden="1">
      <c r="A43" s="21"/>
      <c r="B43" s="35" t="s">
        <v>48</v>
      </c>
      <c r="C43" s="36">
        <v>115.35</v>
      </c>
      <c r="D43" s="47">
        <f>C43*600*0.3/100</f>
        <v>207.63000000000002</v>
      </c>
      <c r="E43" s="48">
        <v>180.66</v>
      </c>
      <c r="F43" s="49">
        <f>E43*600*0.3/100</f>
        <v>325.18800000000005</v>
      </c>
      <c r="G43" s="49">
        <f>E43*600*0.2/100</f>
        <v>216.792</v>
      </c>
      <c r="H43" s="49">
        <f>E43*600*0.15/100</f>
        <v>162.594</v>
      </c>
      <c r="I43" s="49">
        <f>E43*600*0.1/100</f>
        <v>108.396</v>
      </c>
      <c r="J43" s="49">
        <f>F43-D43</f>
        <v>117.55800000000002</v>
      </c>
      <c r="K43" s="49">
        <f>G43-D43</f>
        <v>9.161999999999978</v>
      </c>
      <c r="L43" s="49">
        <f>H43-D43</f>
        <v>-45.03600000000003</v>
      </c>
      <c r="M43" s="49">
        <f>I43-D43</f>
        <v>-99.23400000000002</v>
      </c>
      <c r="N43" s="38"/>
      <c r="O43" s="43"/>
      <c r="P43" s="43"/>
      <c r="Q43" s="44"/>
      <c r="R43" s="45"/>
      <c r="S43" s="21"/>
      <c r="T43" s="21"/>
    </row>
    <row r="44" spans="1:20" s="7" customFormat="1" ht="12.75" hidden="1">
      <c r="A44" s="21"/>
      <c r="B44" s="35" t="s">
        <v>49</v>
      </c>
      <c r="C44" s="36">
        <v>97.91</v>
      </c>
      <c r="D44" s="47">
        <f>C44*600*0.3/100</f>
        <v>176.23800000000003</v>
      </c>
      <c r="E44" s="48">
        <v>164.42</v>
      </c>
      <c r="F44" s="49">
        <f>E44*600*0.3/100</f>
        <v>295.95599999999996</v>
      </c>
      <c r="G44" s="49">
        <f>E44*600*0.2/100</f>
        <v>197.30399999999997</v>
      </c>
      <c r="H44" s="49">
        <f>E44*600*0.15/100</f>
        <v>147.97799999999998</v>
      </c>
      <c r="I44" s="49">
        <f>E44*600*0.1/100</f>
        <v>98.65199999999999</v>
      </c>
      <c r="J44" s="49">
        <f>F44-D44</f>
        <v>119.71799999999993</v>
      </c>
      <c r="K44" s="49">
        <f>G44-D44</f>
        <v>21.065999999999946</v>
      </c>
      <c r="L44" s="49">
        <f>H44-D44</f>
        <v>-28.260000000000048</v>
      </c>
      <c r="M44" s="49">
        <f>I44-D44</f>
        <v>-77.58600000000004</v>
      </c>
      <c r="N44" s="38"/>
      <c r="O44" s="43"/>
      <c r="P44" s="43"/>
      <c r="Q44" s="44"/>
      <c r="R44" s="45"/>
      <c r="S44" s="21"/>
      <c r="T44" s="21"/>
    </row>
    <row r="45" spans="1:20" s="7" customFormat="1" ht="12.75" hidden="1">
      <c r="A45" s="21"/>
      <c r="B45" s="35" t="s">
        <v>50</v>
      </c>
      <c r="C45" s="36">
        <v>109.72</v>
      </c>
      <c r="D45" s="47">
        <f>C45*600*0.3/100</f>
        <v>197.496</v>
      </c>
      <c r="E45" s="48">
        <v>171.74</v>
      </c>
      <c r="F45" s="49">
        <f>E45*600*0.3/100</f>
        <v>309.13200000000006</v>
      </c>
      <c r="G45" s="49">
        <f>E45*600*0.2/100</f>
        <v>206.08800000000002</v>
      </c>
      <c r="H45" s="49">
        <f>E45*600*0.15/100</f>
        <v>154.56599999999997</v>
      </c>
      <c r="I45" s="49">
        <f>E45*600*0.1/100</f>
        <v>103.04400000000001</v>
      </c>
      <c r="J45" s="49">
        <f>F45-D45</f>
        <v>111.63600000000005</v>
      </c>
      <c r="K45" s="49">
        <f>G45-D45</f>
        <v>8.592000000000013</v>
      </c>
      <c r="L45" s="49">
        <f>H45-D45</f>
        <v>-42.930000000000035</v>
      </c>
      <c r="M45" s="49">
        <f>I45-D45</f>
        <v>-94.452</v>
      </c>
      <c r="N45" s="38"/>
      <c r="O45" s="43"/>
      <c r="P45" s="43"/>
      <c r="Q45" s="44"/>
      <c r="R45" s="45"/>
      <c r="S45" s="21"/>
      <c r="T45" s="21"/>
    </row>
    <row r="46" spans="1:20" s="7" customFormat="1" ht="12.75" hidden="1">
      <c r="A46" s="21"/>
      <c r="B46" s="35" t="s">
        <v>51</v>
      </c>
      <c r="C46" s="36">
        <v>109.72</v>
      </c>
      <c r="D46" s="47">
        <f>C46*600*0.3/100</f>
        <v>197.496</v>
      </c>
      <c r="E46" s="48">
        <v>170.13</v>
      </c>
      <c r="F46" s="49">
        <f>E46*600*0.3/100</f>
        <v>306.23400000000004</v>
      </c>
      <c r="G46" s="49">
        <f>E46*600*0.2/100</f>
        <v>204.15600000000003</v>
      </c>
      <c r="H46" s="49">
        <f>E46*600*0.15/100</f>
        <v>153.117</v>
      </c>
      <c r="I46" s="49">
        <f>E46*600*0.1/100</f>
        <v>102.07800000000002</v>
      </c>
      <c r="J46" s="49">
        <f>F46-D46</f>
        <v>108.73800000000003</v>
      </c>
      <c r="K46" s="49">
        <f>G46-D46</f>
        <v>6.660000000000025</v>
      </c>
      <c r="L46" s="49">
        <f>H46-D46</f>
        <v>-44.37900000000002</v>
      </c>
      <c r="M46" s="49">
        <f>I46-D46</f>
        <v>-95.41799999999999</v>
      </c>
      <c r="N46" s="38"/>
      <c r="O46" s="43"/>
      <c r="P46" s="43"/>
      <c r="Q46" s="44"/>
      <c r="R46" s="45"/>
      <c r="S46" s="21"/>
      <c r="T46" s="21"/>
    </row>
    <row r="47" spans="1:20" s="7" customFormat="1" ht="12.75" hidden="1">
      <c r="A47" s="21"/>
      <c r="B47" s="35" t="s">
        <v>52</v>
      </c>
      <c r="C47" s="36">
        <v>45.23</v>
      </c>
      <c r="D47" s="47">
        <f>C47*600*0.3/100</f>
        <v>81.414</v>
      </c>
      <c r="E47" s="48">
        <v>121.67</v>
      </c>
      <c r="F47" s="49">
        <f>E47*600*0.3/100</f>
        <v>219.00600000000003</v>
      </c>
      <c r="G47" s="49">
        <f>E47*600*0.2/100</f>
        <v>146.00400000000002</v>
      </c>
      <c r="H47" s="49">
        <f>E47*600*0.15/100</f>
        <v>109.50299999999999</v>
      </c>
      <c r="I47" s="49">
        <f>E47*600*0.1/100</f>
        <v>73.00200000000001</v>
      </c>
      <c r="J47" s="49">
        <f>F47-D47</f>
        <v>137.59200000000004</v>
      </c>
      <c r="K47" s="49">
        <f>G47-D47</f>
        <v>64.59000000000002</v>
      </c>
      <c r="L47" s="49">
        <f>H47-D47</f>
        <v>28.088999999999984</v>
      </c>
      <c r="M47" s="49">
        <f>I47-D47</f>
        <v>-8.411999999999992</v>
      </c>
      <c r="N47" s="38"/>
      <c r="O47" s="43"/>
      <c r="P47" s="43"/>
      <c r="Q47" s="44"/>
      <c r="R47" s="45"/>
      <c r="S47" s="21"/>
      <c r="T47" s="21"/>
    </row>
    <row r="48" spans="1:20" s="7" customFormat="1" ht="12.75" hidden="1">
      <c r="A48" s="21"/>
      <c r="B48" s="35" t="s">
        <v>53</v>
      </c>
      <c r="C48" s="36">
        <v>45.23</v>
      </c>
      <c r="D48" s="47">
        <f>C48*600*0.3/100</f>
        <v>81.414</v>
      </c>
      <c r="E48" s="48">
        <v>121.67</v>
      </c>
      <c r="F48" s="49">
        <f>E48*600*0.3/100</f>
        <v>219.00600000000003</v>
      </c>
      <c r="G48" s="49">
        <f>E48*600*0.2/100</f>
        <v>146.00400000000002</v>
      </c>
      <c r="H48" s="49">
        <f>E48*600*0.15/100</f>
        <v>109.50299999999999</v>
      </c>
      <c r="I48" s="49">
        <f>E48*600*0.1/100</f>
        <v>73.00200000000001</v>
      </c>
      <c r="J48" s="49">
        <f>F48-D48</f>
        <v>137.59200000000004</v>
      </c>
      <c r="K48" s="49">
        <f>G48-D48</f>
        <v>64.59000000000002</v>
      </c>
      <c r="L48" s="49">
        <f>H48-D48</f>
        <v>28.088999999999984</v>
      </c>
      <c r="M48" s="49">
        <f>I48-D48</f>
        <v>-8.411999999999992</v>
      </c>
      <c r="N48" s="38"/>
      <c r="O48" s="43"/>
      <c r="P48" s="43"/>
      <c r="Q48" s="44"/>
      <c r="R48" s="45"/>
      <c r="S48" s="21"/>
      <c r="T48" s="21"/>
    </row>
    <row r="49" spans="1:20" s="7" customFormat="1" ht="12.75" hidden="1">
      <c r="A49" s="21"/>
      <c r="B49" s="35" t="s">
        <v>54</v>
      </c>
      <c r="C49" s="36">
        <v>45.23</v>
      </c>
      <c r="D49" s="47">
        <f>C49*600*0.3/100</f>
        <v>81.414</v>
      </c>
      <c r="E49" s="48">
        <v>121.67</v>
      </c>
      <c r="F49" s="49">
        <f>E49*600*0.3/100</f>
        <v>219.00600000000003</v>
      </c>
      <c r="G49" s="49">
        <f>E49*600*0.2/100</f>
        <v>146.00400000000002</v>
      </c>
      <c r="H49" s="49">
        <f>E49*600*0.15/100</f>
        <v>109.50299999999999</v>
      </c>
      <c r="I49" s="49">
        <f>E49*600*0.1/100</f>
        <v>73.00200000000001</v>
      </c>
      <c r="J49" s="49">
        <f>F49-D49</f>
        <v>137.59200000000004</v>
      </c>
      <c r="K49" s="49">
        <f>G49-D49</f>
        <v>64.59000000000002</v>
      </c>
      <c r="L49" s="49">
        <f>H49-D49</f>
        <v>28.088999999999984</v>
      </c>
      <c r="M49" s="49">
        <f>I49-D49</f>
        <v>-8.411999999999992</v>
      </c>
      <c r="N49" s="38"/>
      <c r="O49" s="43"/>
      <c r="P49" s="43"/>
      <c r="Q49" s="44"/>
      <c r="R49" s="45"/>
      <c r="S49" s="21"/>
      <c r="T49" s="21"/>
    </row>
    <row r="50" spans="1:20" s="7" customFormat="1" ht="12.75" hidden="1">
      <c r="A50" s="21"/>
      <c r="B50" s="35" t="s">
        <v>55</v>
      </c>
      <c r="C50" s="36">
        <v>45.23</v>
      </c>
      <c r="D50" s="47">
        <f>C50*600*0.3/100</f>
        <v>81.414</v>
      </c>
      <c r="E50" s="48">
        <v>121.67</v>
      </c>
      <c r="F50" s="49">
        <f>E50*600*0.3/100</f>
        <v>219.00600000000003</v>
      </c>
      <c r="G50" s="49">
        <f>E50*600*0.2/100</f>
        <v>146.00400000000002</v>
      </c>
      <c r="H50" s="49">
        <f>E50*600*0.15/100</f>
        <v>109.50299999999999</v>
      </c>
      <c r="I50" s="49">
        <f>E50*600*0.1/100</f>
        <v>73.00200000000001</v>
      </c>
      <c r="J50" s="49">
        <f>F50-D50</f>
        <v>137.59200000000004</v>
      </c>
      <c r="K50" s="49">
        <f>G50-D50</f>
        <v>64.59000000000002</v>
      </c>
      <c r="L50" s="49">
        <f>H50-D50</f>
        <v>28.088999999999984</v>
      </c>
      <c r="M50" s="49">
        <f>I50-D50</f>
        <v>-8.411999999999992</v>
      </c>
      <c r="N50" s="38"/>
      <c r="O50" s="43"/>
      <c r="P50" s="43"/>
      <c r="Q50" s="44"/>
      <c r="R50" s="45"/>
      <c r="S50" s="21"/>
      <c r="T50" s="21"/>
    </row>
    <row r="51" spans="1:20" s="7" customFormat="1" ht="12.75" hidden="1">
      <c r="A51" s="21"/>
      <c r="B51" s="35" t="s">
        <v>56</v>
      </c>
      <c r="C51" s="36">
        <v>45.23</v>
      </c>
      <c r="D51" s="47">
        <f>C51*600*0.3/100</f>
        <v>81.414</v>
      </c>
      <c r="E51" s="48">
        <v>121.67</v>
      </c>
      <c r="F51" s="49">
        <f>E51*600*0.3/100</f>
        <v>219.00600000000003</v>
      </c>
      <c r="G51" s="49">
        <f>E51*600*0.2/100</f>
        <v>146.00400000000002</v>
      </c>
      <c r="H51" s="49">
        <f>E51*600*0.15/100</f>
        <v>109.50299999999999</v>
      </c>
      <c r="I51" s="49">
        <f>E51*600*0.1/100</f>
        <v>73.00200000000001</v>
      </c>
      <c r="J51" s="49">
        <f>F51-D51</f>
        <v>137.59200000000004</v>
      </c>
      <c r="K51" s="49">
        <f>G51-D51</f>
        <v>64.59000000000002</v>
      </c>
      <c r="L51" s="49">
        <f>H51-D51</f>
        <v>28.088999999999984</v>
      </c>
      <c r="M51" s="49">
        <f>I51-D51</f>
        <v>-8.411999999999992</v>
      </c>
      <c r="N51" s="38"/>
      <c r="O51" s="43"/>
      <c r="P51" s="43"/>
      <c r="Q51" s="44"/>
      <c r="R51" s="45"/>
      <c r="S51" s="21"/>
      <c r="T51" s="21"/>
    </row>
    <row r="52" spans="1:20" s="7" customFormat="1" ht="12.75" hidden="1">
      <c r="A52" s="21"/>
      <c r="B52" s="35" t="s">
        <v>57</v>
      </c>
      <c r="C52" s="36">
        <v>45.23</v>
      </c>
      <c r="D52" s="47">
        <f>C52*600*0.3/100</f>
        <v>81.414</v>
      </c>
      <c r="E52" s="48">
        <v>121.67</v>
      </c>
      <c r="F52" s="49">
        <f>E52*600*0.3/100</f>
        <v>219.00600000000003</v>
      </c>
      <c r="G52" s="49">
        <f>E52*600*0.2/100</f>
        <v>146.00400000000002</v>
      </c>
      <c r="H52" s="49">
        <f>E52*600*0.15/100</f>
        <v>109.50299999999999</v>
      </c>
      <c r="I52" s="49">
        <f>E52*600*0.1/100</f>
        <v>73.00200000000001</v>
      </c>
      <c r="J52" s="49">
        <f>F52-D52</f>
        <v>137.59200000000004</v>
      </c>
      <c r="K52" s="49">
        <f>G52-D52</f>
        <v>64.59000000000002</v>
      </c>
      <c r="L52" s="49">
        <f>H52-D52</f>
        <v>28.088999999999984</v>
      </c>
      <c r="M52" s="49">
        <f>I52-D52</f>
        <v>-8.411999999999992</v>
      </c>
      <c r="N52" s="38"/>
      <c r="O52" s="43"/>
      <c r="P52" s="43"/>
      <c r="Q52" s="44"/>
      <c r="R52" s="45"/>
      <c r="S52" s="21"/>
      <c r="T52" s="21"/>
    </row>
    <row r="53" spans="1:20" s="7" customFormat="1" ht="12.75" hidden="1">
      <c r="A53" s="21"/>
      <c r="B53" s="35" t="s">
        <v>58</v>
      </c>
      <c r="C53" s="36">
        <v>45.23</v>
      </c>
      <c r="D53" s="47">
        <f>C53*600*0.3/100</f>
        <v>81.414</v>
      </c>
      <c r="E53" s="48">
        <v>121.67</v>
      </c>
      <c r="F53" s="49">
        <f>E53*600*0.3/100</f>
        <v>219.00600000000003</v>
      </c>
      <c r="G53" s="49">
        <f>E53*600*0.2/100</f>
        <v>146.00400000000002</v>
      </c>
      <c r="H53" s="49">
        <f>E53*600*0.15/100</f>
        <v>109.50299999999999</v>
      </c>
      <c r="I53" s="49">
        <f>E53*600*0.1/100</f>
        <v>73.00200000000001</v>
      </c>
      <c r="J53" s="49">
        <f>F53-D53</f>
        <v>137.59200000000004</v>
      </c>
      <c r="K53" s="49">
        <f>G53-D53</f>
        <v>64.59000000000002</v>
      </c>
      <c r="L53" s="49">
        <f>H53-D53</f>
        <v>28.088999999999984</v>
      </c>
      <c r="M53" s="49">
        <f>I53-D53</f>
        <v>-8.411999999999992</v>
      </c>
      <c r="N53" s="38"/>
      <c r="O53" s="43"/>
      <c r="P53" s="43"/>
      <c r="Q53" s="44"/>
      <c r="R53" s="45"/>
      <c r="S53" s="21"/>
      <c r="T53" s="21"/>
    </row>
    <row r="54" spans="1:20" s="7" customFormat="1" ht="1.5" customHeight="1">
      <c r="A54" s="21"/>
      <c r="B54" s="35"/>
      <c r="C54" s="36"/>
      <c r="D54" s="47"/>
      <c r="E54" s="48"/>
      <c r="F54" s="49"/>
      <c r="G54" s="49"/>
      <c r="H54" s="49"/>
      <c r="I54" s="49"/>
      <c r="J54" s="49"/>
      <c r="K54" s="49"/>
      <c r="L54" s="49"/>
      <c r="M54" s="49"/>
      <c r="N54" s="38"/>
      <c r="O54" s="43"/>
      <c r="P54" s="43"/>
      <c r="Q54" s="44"/>
      <c r="R54" s="45"/>
      <c r="S54" s="21"/>
      <c r="T54" s="21"/>
    </row>
    <row r="55" spans="1:20" s="7" customFormat="1" ht="29.25" customHeight="1">
      <c r="A55" s="21"/>
      <c r="B55" s="50" t="s">
        <v>59</v>
      </c>
      <c r="C55" s="36"/>
      <c r="D55" s="47"/>
      <c r="E55" s="41"/>
      <c r="F55" s="49"/>
      <c r="G55" s="49"/>
      <c r="H55" s="49"/>
      <c r="I55" s="49"/>
      <c r="J55" s="49"/>
      <c r="K55" s="49"/>
      <c r="L55" s="49"/>
      <c r="M55" s="49"/>
      <c r="N55" s="38">
        <f>(C58+C59+C60+C63+C64+C65+C66+C67+C68+C69+C73)/11</f>
        <v>323.0372727272727</v>
      </c>
      <c r="O55" s="38">
        <f>N55*600*0.3/100</f>
        <v>581.4670909090909</v>
      </c>
      <c r="P55" s="38">
        <f>O55*1.25</f>
        <v>726.8338636363636</v>
      </c>
      <c r="Q55" s="39">
        <f>(E58+E59+E60+E63+E64+E65+E66+E67+E68+E69+E73)/11</f>
        <v>617.7736363636363</v>
      </c>
      <c r="R55" s="40">
        <f>P55/Q55/6</f>
        <v>0.19608958709500832</v>
      </c>
      <c r="S55" s="21"/>
      <c r="T55" s="21"/>
    </row>
    <row r="56" spans="1:20" s="7" customFormat="1" ht="12.75" hidden="1">
      <c r="A56" s="21"/>
      <c r="B56" s="46" t="s">
        <v>21</v>
      </c>
      <c r="C56" s="36"/>
      <c r="D56" s="47"/>
      <c r="E56" s="41"/>
      <c r="F56" s="49"/>
      <c r="G56" s="49"/>
      <c r="H56" s="49"/>
      <c r="I56" s="49"/>
      <c r="J56" s="49"/>
      <c r="K56" s="49"/>
      <c r="L56" s="49"/>
      <c r="M56" s="49"/>
      <c r="N56" s="38"/>
      <c r="O56" s="38"/>
      <c r="P56" s="38"/>
      <c r="Q56" s="39"/>
      <c r="R56" s="40"/>
      <c r="S56" s="21"/>
      <c r="T56" s="21"/>
    </row>
    <row r="57" spans="1:20" s="7" customFormat="1" ht="12.75" hidden="1">
      <c r="A57" s="21"/>
      <c r="B57" s="46" t="s">
        <v>22</v>
      </c>
      <c r="C57" s="36"/>
      <c r="D57" s="47"/>
      <c r="E57" s="41"/>
      <c r="F57" s="49"/>
      <c r="G57" s="49"/>
      <c r="H57" s="49"/>
      <c r="I57" s="49"/>
      <c r="J57" s="49"/>
      <c r="K57" s="49"/>
      <c r="L57" s="49"/>
      <c r="M57" s="49"/>
      <c r="N57" s="38"/>
      <c r="O57" s="38"/>
      <c r="P57" s="38"/>
      <c r="Q57" s="39"/>
      <c r="R57" s="40"/>
      <c r="S57" s="21"/>
      <c r="T57" s="21"/>
    </row>
    <row r="58" spans="1:20" s="7" customFormat="1" ht="12.75" hidden="1">
      <c r="A58" s="21"/>
      <c r="B58" s="35" t="s">
        <v>60</v>
      </c>
      <c r="C58" s="36">
        <v>325.3</v>
      </c>
      <c r="D58" s="47">
        <f>C58*600*0.3/100</f>
        <v>585.5400000000001</v>
      </c>
      <c r="E58" s="48">
        <v>621.37</v>
      </c>
      <c r="F58" s="49">
        <f>E58*600*0.3/100</f>
        <v>1118.4660000000001</v>
      </c>
      <c r="G58" s="49">
        <f>E58*600*0.2/100</f>
        <v>745.6440000000001</v>
      </c>
      <c r="H58" s="49">
        <f>E58*600*0.15/100</f>
        <v>559.233</v>
      </c>
      <c r="I58" s="49">
        <f>E58*600*0.1/100</f>
        <v>372.82200000000006</v>
      </c>
      <c r="J58" s="49">
        <f>F58-D58</f>
        <v>532.926</v>
      </c>
      <c r="K58" s="49">
        <f>G58-D58</f>
        <v>160.10400000000004</v>
      </c>
      <c r="L58" s="49">
        <f>H58-D58</f>
        <v>-26.30700000000013</v>
      </c>
      <c r="M58" s="49">
        <f>I58-D58</f>
        <v>-212.71800000000002</v>
      </c>
      <c r="N58" s="38"/>
      <c r="O58" s="43"/>
      <c r="P58" s="43"/>
      <c r="Q58" s="44"/>
      <c r="R58" s="45"/>
      <c r="S58" s="21"/>
      <c r="T58" s="21"/>
    </row>
    <row r="59" spans="1:20" s="7" customFormat="1" ht="12.75" hidden="1">
      <c r="A59" s="21"/>
      <c r="B59" s="35" t="s">
        <v>61</v>
      </c>
      <c r="C59" s="36">
        <v>309.4</v>
      </c>
      <c r="D59" s="47">
        <f>C59*600*0.3/100</f>
        <v>556.9200000000001</v>
      </c>
      <c r="E59" s="48">
        <v>609.12</v>
      </c>
      <c r="F59" s="49">
        <f>E59*600*0.3/100</f>
        <v>1096.4160000000002</v>
      </c>
      <c r="G59" s="49">
        <f>E59*600*0.2/100</f>
        <v>730.9440000000001</v>
      </c>
      <c r="H59" s="49">
        <f>E59*600*0.15/100</f>
        <v>548.208</v>
      </c>
      <c r="I59" s="49">
        <f>E59*600*0.1/100</f>
        <v>365.47200000000004</v>
      </c>
      <c r="J59" s="49">
        <f>F59-D59</f>
        <v>539.4960000000001</v>
      </c>
      <c r="K59" s="49">
        <f>G59-D59</f>
        <v>174.024</v>
      </c>
      <c r="L59" s="49">
        <f>H59-D59</f>
        <v>-8.712000000000103</v>
      </c>
      <c r="M59" s="49">
        <f>I59-D59</f>
        <v>-191.44800000000004</v>
      </c>
      <c r="N59" s="38"/>
      <c r="O59" s="43"/>
      <c r="P59" s="43"/>
      <c r="Q59" s="44"/>
      <c r="R59" s="45"/>
      <c r="S59" s="21"/>
      <c r="T59" s="21"/>
    </row>
    <row r="60" spans="1:20" s="7" customFormat="1" ht="12.75" hidden="1">
      <c r="A60" s="21"/>
      <c r="B60" s="35" t="s">
        <v>62</v>
      </c>
      <c r="C60" s="36">
        <v>313.47</v>
      </c>
      <c r="D60" s="47">
        <f>C60*600*0.3/100</f>
        <v>564.2460000000002</v>
      </c>
      <c r="E60" s="48">
        <v>614.85</v>
      </c>
      <c r="F60" s="49">
        <f>E60*600*0.3/100</f>
        <v>1106.7300000000002</v>
      </c>
      <c r="G60" s="49">
        <f>E60*600*0.2/100</f>
        <v>737.82</v>
      </c>
      <c r="H60" s="49">
        <f>E60*600*0.15/100</f>
        <v>553.365</v>
      </c>
      <c r="I60" s="49">
        <f>E60*600*0.1/100</f>
        <v>368.91</v>
      </c>
      <c r="J60" s="49">
        <f>F60-D60</f>
        <v>542.484</v>
      </c>
      <c r="K60" s="49">
        <f>G60-D60</f>
        <v>173.57399999999984</v>
      </c>
      <c r="L60" s="49">
        <f>H60-D60</f>
        <v>-10.8810000000002</v>
      </c>
      <c r="M60" s="49">
        <f>I60-D60</f>
        <v>-195.33600000000018</v>
      </c>
      <c r="N60" s="38"/>
      <c r="O60" s="43"/>
      <c r="P60" s="43"/>
      <c r="Q60" s="44"/>
      <c r="R60" s="45"/>
      <c r="S60" s="21"/>
      <c r="T60" s="21"/>
    </row>
    <row r="61" spans="1:20" s="7" customFormat="1" ht="12.75" hidden="1">
      <c r="A61" s="21"/>
      <c r="B61" s="35" t="s">
        <v>63</v>
      </c>
      <c r="C61" s="36">
        <v>309.4</v>
      </c>
      <c r="D61" s="47">
        <f>C61*600*0.3/100</f>
        <v>556.9200000000001</v>
      </c>
      <c r="E61" s="48">
        <v>609.12</v>
      </c>
      <c r="F61" s="49">
        <f>E61*600*0.3/100</f>
        <v>1096.4160000000002</v>
      </c>
      <c r="G61" s="49">
        <f>E61*600*0.2/100</f>
        <v>730.9440000000001</v>
      </c>
      <c r="H61" s="49">
        <f>E61*600*0.15/100</f>
        <v>548.208</v>
      </c>
      <c r="I61" s="49">
        <f>E61*600*0.1/100</f>
        <v>365.47200000000004</v>
      </c>
      <c r="J61" s="49">
        <f>F61-D61</f>
        <v>539.4960000000001</v>
      </c>
      <c r="K61" s="49">
        <f>G61-D61</f>
        <v>174.024</v>
      </c>
      <c r="L61" s="49">
        <f>H61-D61</f>
        <v>-8.712000000000103</v>
      </c>
      <c r="M61" s="49">
        <f>I61-D61</f>
        <v>-191.44800000000004</v>
      </c>
      <c r="N61" s="38"/>
      <c r="O61" s="43"/>
      <c r="P61" s="43"/>
      <c r="Q61" s="44"/>
      <c r="R61" s="45"/>
      <c r="S61" s="21"/>
      <c r="T61" s="21"/>
    </row>
    <row r="62" spans="1:20" s="7" customFormat="1" ht="12.75" hidden="1">
      <c r="A62" s="21"/>
      <c r="B62" s="35" t="s">
        <v>64</v>
      </c>
      <c r="C62" s="36">
        <v>325.3</v>
      </c>
      <c r="D62" s="47">
        <f>C62*600*0.3/100</f>
        <v>585.5400000000001</v>
      </c>
      <c r="E62" s="48">
        <v>621.37</v>
      </c>
      <c r="F62" s="49">
        <f>E62*600*0.3/100</f>
        <v>1118.4660000000001</v>
      </c>
      <c r="G62" s="49">
        <f>E62*600*0.2/100</f>
        <v>745.6440000000001</v>
      </c>
      <c r="H62" s="49">
        <f>E62*600*0.15/100</f>
        <v>559.233</v>
      </c>
      <c r="I62" s="49">
        <f>E62*600*0.1/100</f>
        <v>372.82200000000006</v>
      </c>
      <c r="J62" s="49">
        <f>F62-D62</f>
        <v>532.926</v>
      </c>
      <c r="K62" s="49">
        <f>G62-D62</f>
        <v>160.10400000000004</v>
      </c>
      <c r="L62" s="49">
        <f>H62-D62</f>
        <v>-26.30700000000013</v>
      </c>
      <c r="M62" s="49">
        <f>I62-D62</f>
        <v>-212.71800000000002</v>
      </c>
      <c r="N62" s="38"/>
      <c r="O62" s="43"/>
      <c r="P62" s="43"/>
      <c r="Q62" s="44"/>
      <c r="R62" s="45"/>
      <c r="S62" s="21"/>
      <c r="T62" s="21"/>
    </row>
    <row r="63" spans="1:20" s="7" customFormat="1" ht="12.75" hidden="1">
      <c r="A63" s="21"/>
      <c r="B63" s="35" t="s">
        <v>65</v>
      </c>
      <c r="C63" s="36">
        <v>329.95</v>
      </c>
      <c r="D63" s="47">
        <f>C63*600*0.3/100</f>
        <v>593.9100000000001</v>
      </c>
      <c r="E63" s="48">
        <v>621.08</v>
      </c>
      <c r="F63" s="49">
        <f>E63*600*0.3/100</f>
        <v>1117.9440000000002</v>
      </c>
      <c r="G63" s="49">
        <f>E63*600*0.2/100</f>
        <v>745.296</v>
      </c>
      <c r="H63" s="49">
        <f>E63*600*0.15/100</f>
        <v>558.972</v>
      </c>
      <c r="I63" s="49">
        <f>E63*600*0.1/100</f>
        <v>372.648</v>
      </c>
      <c r="J63" s="49">
        <f>F63-D63</f>
        <v>524.0340000000001</v>
      </c>
      <c r="K63" s="49">
        <f>G63-D63</f>
        <v>151.38599999999997</v>
      </c>
      <c r="L63" s="49">
        <f>H63-D63</f>
        <v>-34.9380000000001</v>
      </c>
      <c r="M63" s="49">
        <f>I63-D63</f>
        <v>-221.26200000000006</v>
      </c>
      <c r="N63" s="38"/>
      <c r="O63" s="43"/>
      <c r="P63" s="43"/>
      <c r="Q63" s="44"/>
      <c r="R63" s="45"/>
      <c r="S63" s="21"/>
      <c r="T63" s="21"/>
    </row>
    <row r="64" spans="1:20" s="7" customFormat="1" ht="12.75" hidden="1">
      <c r="A64" s="21"/>
      <c r="B64" s="35" t="s">
        <v>66</v>
      </c>
      <c r="C64" s="36">
        <v>319.86</v>
      </c>
      <c r="D64" s="47">
        <f>C64*600*0.3/100</f>
        <v>575.748</v>
      </c>
      <c r="E64" s="48">
        <v>617.5</v>
      </c>
      <c r="F64" s="49">
        <f>E64*600*0.3/100</f>
        <v>1111.5000000000002</v>
      </c>
      <c r="G64" s="49">
        <f>E64*600*0.2/100</f>
        <v>741</v>
      </c>
      <c r="H64" s="49">
        <f>E64*600*0.15/100</f>
        <v>555.75</v>
      </c>
      <c r="I64" s="49">
        <f>E64*600*0.1/100</f>
        <v>370.5</v>
      </c>
      <c r="J64" s="49">
        <f>F64-D64</f>
        <v>535.7520000000002</v>
      </c>
      <c r="K64" s="49">
        <f>G64-D64</f>
        <v>165.25199999999995</v>
      </c>
      <c r="L64" s="49">
        <f>H64-D64</f>
        <v>-19.998000000000047</v>
      </c>
      <c r="M64" s="49">
        <f>I64-D64</f>
        <v>-205.24800000000005</v>
      </c>
      <c r="N64" s="38"/>
      <c r="O64" s="43"/>
      <c r="P64" s="43"/>
      <c r="Q64" s="44"/>
      <c r="R64" s="45"/>
      <c r="S64" s="21"/>
      <c r="T64" s="21"/>
    </row>
    <row r="65" spans="1:20" s="7" customFormat="1" ht="12.75" hidden="1">
      <c r="A65" s="21"/>
      <c r="B65" s="35" t="s">
        <v>67</v>
      </c>
      <c r="C65" s="36">
        <v>331.39</v>
      </c>
      <c r="D65" s="47">
        <f>C65*600*0.3/100</f>
        <v>596.5020000000001</v>
      </c>
      <c r="E65" s="48">
        <v>619.14</v>
      </c>
      <c r="F65" s="49">
        <f>E65*600*0.3/100</f>
        <v>1114.4520000000002</v>
      </c>
      <c r="G65" s="49">
        <f>E65*600*0.2/100</f>
        <v>742.9680000000001</v>
      </c>
      <c r="H65" s="49">
        <f>E65*600*0.15/100</f>
        <v>557.226</v>
      </c>
      <c r="I65" s="49">
        <f>E65*600*0.1/100</f>
        <v>371.48400000000004</v>
      </c>
      <c r="J65" s="49">
        <f>F65-D65</f>
        <v>517.9500000000002</v>
      </c>
      <c r="K65" s="49">
        <f>G65-D65</f>
        <v>146.466</v>
      </c>
      <c r="L65" s="49">
        <f>H65-D65</f>
        <v>-39.27600000000007</v>
      </c>
      <c r="M65" s="49">
        <f>I65-D65</f>
        <v>-225.01800000000003</v>
      </c>
      <c r="N65" s="38"/>
      <c r="O65" s="43"/>
      <c r="P65" s="43"/>
      <c r="Q65" s="44"/>
      <c r="R65" s="45"/>
      <c r="S65" s="21"/>
      <c r="T65" s="21"/>
    </row>
    <row r="66" spans="1:20" s="7" customFormat="1" ht="12.75" hidden="1">
      <c r="A66" s="21"/>
      <c r="B66" s="35" t="s">
        <v>68</v>
      </c>
      <c r="C66" s="36">
        <v>329.95</v>
      </c>
      <c r="D66" s="47">
        <f>C66*600*0.3/100</f>
        <v>593.9100000000001</v>
      </c>
      <c r="E66" s="48">
        <v>621.37</v>
      </c>
      <c r="F66" s="49">
        <f>E66*600*0.3/100</f>
        <v>1118.4660000000001</v>
      </c>
      <c r="G66" s="49">
        <f>E66*600*0.2/100</f>
        <v>745.6440000000001</v>
      </c>
      <c r="H66" s="49">
        <f>E66*600*0.15/100</f>
        <v>559.233</v>
      </c>
      <c r="I66" s="49">
        <f>E66*600*0.1/100</f>
        <v>372.82200000000006</v>
      </c>
      <c r="J66" s="49">
        <f>F66-D66</f>
        <v>524.556</v>
      </c>
      <c r="K66" s="49">
        <f>G66-D66</f>
        <v>151.73400000000004</v>
      </c>
      <c r="L66" s="49">
        <f>H66-D66</f>
        <v>-34.677000000000135</v>
      </c>
      <c r="M66" s="49">
        <f>I66-D66</f>
        <v>-221.08800000000002</v>
      </c>
      <c r="N66" s="38"/>
      <c r="O66" s="43"/>
      <c r="P66" s="43"/>
      <c r="Q66" s="44"/>
      <c r="R66" s="45"/>
      <c r="S66" s="21"/>
      <c r="T66" s="21"/>
    </row>
    <row r="67" spans="1:20" s="7" customFormat="1" ht="12.75" hidden="1">
      <c r="A67" s="21"/>
      <c r="B67" s="35" t="s">
        <v>69</v>
      </c>
      <c r="C67" s="36">
        <v>325.3</v>
      </c>
      <c r="D67" s="47">
        <f>C67*600*0.3/100</f>
        <v>585.5400000000001</v>
      </c>
      <c r="E67" s="48">
        <v>621.37</v>
      </c>
      <c r="F67" s="49">
        <f>E67*600*0.3/100</f>
        <v>1118.4660000000001</v>
      </c>
      <c r="G67" s="49">
        <f>E67*600*0.2/100</f>
        <v>745.6440000000001</v>
      </c>
      <c r="H67" s="49">
        <f>E67*600*0.15/100</f>
        <v>559.233</v>
      </c>
      <c r="I67" s="49">
        <f>E67*600*0.1/100</f>
        <v>372.82200000000006</v>
      </c>
      <c r="J67" s="49">
        <f>F67-D67</f>
        <v>532.926</v>
      </c>
      <c r="K67" s="49">
        <f>G67-D67</f>
        <v>160.10400000000004</v>
      </c>
      <c r="L67" s="49">
        <f>H67-D67</f>
        <v>-26.30700000000013</v>
      </c>
      <c r="M67" s="49">
        <f>I67-D67</f>
        <v>-212.71800000000002</v>
      </c>
      <c r="N67" s="38"/>
      <c r="O67" s="43"/>
      <c r="P67" s="43"/>
      <c r="Q67" s="44"/>
      <c r="R67" s="45"/>
      <c r="S67" s="21"/>
      <c r="T67" s="21"/>
    </row>
    <row r="68" spans="1:20" s="7" customFormat="1" ht="12.75" hidden="1">
      <c r="A68" s="21"/>
      <c r="B68" s="35" t="s">
        <v>70</v>
      </c>
      <c r="C68" s="36">
        <v>307.1</v>
      </c>
      <c r="D68" s="47">
        <f>C68*600*0.3/100</f>
        <v>552.7800000000001</v>
      </c>
      <c r="E68" s="48">
        <v>607.35</v>
      </c>
      <c r="F68" s="49">
        <f>E68*600*0.3/100</f>
        <v>1093.2300000000002</v>
      </c>
      <c r="G68" s="49">
        <f>E68*600*0.2/100</f>
        <v>728.82</v>
      </c>
      <c r="H68" s="49">
        <f>E68*600*0.15/100</f>
        <v>546.615</v>
      </c>
      <c r="I68" s="49">
        <f>E68*600*0.1/100</f>
        <v>364.41</v>
      </c>
      <c r="J68" s="49">
        <f>F68-D68</f>
        <v>540.4500000000002</v>
      </c>
      <c r="K68" s="49">
        <f>G68-D68</f>
        <v>176.03999999999996</v>
      </c>
      <c r="L68" s="49">
        <f>H68-D68</f>
        <v>-6.165000000000077</v>
      </c>
      <c r="M68" s="49">
        <f>I68-D68</f>
        <v>-188.37000000000006</v>
      </c>
      <c r="N68" s="38"/>
      <c r="O68" s="43"/>
      <c r="P68" s="43"/>
      <c r="Q68" s="44"/>
      <c r="R68" s="45"/>
      <c r="S68" s="21"/>
      <c r="T68" s="21"/>
    </row>
    <row r="69" spans="1:20" s="7" customFormat="1" ht="12.75" hidden="1">
      <c r="A69" s="21"/>
      <c r="B69" s="35" t="s">
        <v>71</v>
      </c>
      <c r="C69" s="36">
        <v>329.94</v>
      </c>
      <c r="D69" s="47">
        <f>C69*600*0.3/100</f>
        <v>593.8920000000002</v>
      </c>
      <c r="E69" s="48">
        <v>620.99</v>
      </c>
      <c r="F69" s="49">
        <f>E69*600*0.3/100</f>
        <v>1117.7820000000002</v>
      </c>
      <c r="G69" s="49">
        <f>E69*600*0.2/100</f>
        <v>745.188</v>
      </c>
      <c r="H69" s="49">
        <f>E69*600*0.15/100</f>
        <v>558.891</v>
      </c>
      <c r="I69" s="49">
        <f>E69*600*0.1/100</f>
        <v>372.594</v>
      </c>
      <c r="J69" s="49">
        <f>F69-D69</f>
        <v>523.89</v>
      </c>
      <c r="K69" s="49">
        <f>G69-D69</f>
        <v>151.29599999999982</v>
      </c>
      <c r="L69" s="49">
        <f>H69-D69</f>
        <v>-35.001000000000204</v>
      </c>
      <c r="M69" s="49">
        <f>I69-D69</f>
        <v>-221.29800000000017</v>
      </c>
      <c r="N69" s="38"/>
      <c r="O69" s="43"/>
      <c r="P69" s="43"/>
      <c r="Q69" s="44"/>
      <c r="R69" s="45"/>
      <c r="S69" s="21"/>
      <c r="T69" s="21"/>
    </row>
    <row r="70" spans="1:20" s="7" customFormat="1" ht="12.75" hidden="1">
      <c r="A70" s="21"/>
      <c r="B70" s="35" t="s">
        <v>72</v>
      </c>
      <c r="C70" s="36">
        <v>329.94</v>
      </c>
      <c r="D70" s="47">
        <f>C70*600*0.3/100</f>
        <v>593.8920000000002</v>
      </c>
      <c r="E70" s="48">
        <v>620.54</v>
      </c>
      <c r="F70" s="49">
        <f>E70*600*0.3/100</f>
        <v>1116.9720000000002</v>
      </c>
      <c r="G70" s="49">
        <f>E70*600*0.2/100</f>
        <v>744.648</v>
      </c>
      <c r="H70" s="49">
        <f>E70*600*0.15/100</f>
        <v>558.486</v>
      </c>
      <c r="I70" s="49">
        <f>E70*600*0.1/100</f>
        <v>372.324</v>
      </c>
      <c r="J70" s="49">
        <f>F70-D70</f>
        <v>523.08</v>
      </c>
      <c r="K70" s="49">
        <f>G70-D70</f>
        <v>150.75599999999986</v>
      </c>
      <c r="L70" s="49">
        <f>H70-D70</f>
        <v>-35.406000000000176</v>
      </c>
      <c r="M70" s="49">
        <f>I70-D70</f>
        <v>-221.56800000000015</v>
      </c>
      <c r="N70" s="38"/>
      <c r="O70" s="43"/>
      <c r="P70" s="43"/>
      <c r="Q70" s="44"/>
      <c r="R70" s="45"/>
      <c r="S70" s="21"/>
      <c r="T70" s="21"/>
    </row>
    <row r="71" spans="1:20" s="7" customFormat="1" ht="12.75" hidden="1">
      <c r="A71" s="21"/>
      <c r="B71" s="35" t="s">
        <v>73</v>
      </c>
      <c r="C71" s="36">
        <v>329.95</v>
      </c>
      <c r="D71" s="47">
        <f>C71*600*0.3/100</f>
        <v>593.9100000000001</v>
      </c>
      <c r="E71" s="48">
        <v>621.08</v>
      </c>
      <c r="F71" s="49">
        <f>E71*600*0.3/100</f>
        <v>1117.9440000000002</v>
      </c>
      <c r="G71" s="49">
        <f>E71*600*0.2/100</f>
        <v>745.296</v>
      </c>
      <c r="H71" s="49">
        <f>E71*600*0.15/100</f>
        <v>558.972</v>
      </c>
      <c r="I71" s="49">
        <f>E71*600*0.1/100</f>
        <v>372.648</v>
      </c>
      <c r="J71" s="49">
        <f>F71-D71</f>
        <v>524.0340000000001</v>
      </c>
      <c r="K71" s="49">
        <f>G71-D71</f>
        <v>151.38599999999997</v>
      </c>
      <c r="L71" s="49">
        <f>H71-D71</f>
        <v>-34.9380000000001</v>
      </c>
      <c r="M71" s="49">
        <f>I71-D71</f>
        <v>-221.26200000000006</v>
      </c>
      <c r="N71" s="38"/>
      <c r="O71" s="43"/>
      <c r="P71" s="43"/>
      <c r="Q71" s="44"/>
      <c r="R71" s="45"/>
      <c r="S71" s="21"/>
      <c r="T71" s="21"/>
    </row>
    <row r="72" spans="1:20" s="7" customFormat="1" ht="12.75" hidden="1">
      <c r="A72" s="21"/>
      <c r="B72" s="35" t="s">
        <v>74</v>
      </c>
      <c r="C72" s="36">
        <v>329.95</v>
      </c>
      <c r="D72" s="47">
        <f>C72*600*0.3/100</f>
        <v>593.9100000000001</v>
      </c>
      <c r="E72" s="48">
        <v>621.08</v>
      </c>
      <c r="F72" s="49">
        <f>E72*600*0.3/100</f>
        <v>1117.9440000000002</v>
      </c>
      <c r="G72" s="49">
        <f>E72*600*0.2/100</f>
        <v>745.296</v>
      </c>
      <c r="H72" s="49">
        <f>E72*600*0.15/100</f>
        <v>558.972</v>
      </c>
      <c r="I72" s="49">
        <f>E72*600*0.1/100</f>
        <v>372.648</v>
      </c>
      <c r="J72" s="49">
        <f>F72-D72</f>
        <v>524.0340000000001</v>
      </c>
      <c r="K72" s="49">
        <f>G72-D72</f>
        <v>151.38599999999997</v>
      </c>
      <c r="L72" s="49">
        <f>H72-D72</f>
        <v>-34.9380000000001</v>
      </c>
      <c r="M72" s="49">
        <f>I72-D72</f>
        <v>-221.26200000000006</v>
      </c>
      <c r="N72" s="38"/>
      <c r="O72" s="43"/>
      <c r="P72" s="43"/>
      <c r="Q72" s="44"/>
      <c r="R72" s="45"/>
      <c r="S72" s="21"/>
      <c r="T72" s="21"/>
    </row>
    <row r="73" spans="1:20" s="7" customFormat="1" ht="12.75" hidden="1">
      <c r="A73" s="21"/>
      <c r="B73" s="35" t="s">
        <v>75</v>
      </c>
      <c r="C73" s="36">
        <v>331.75</v>
      </c>
      <c r="D73" s="47">
        <f>C73*600*0.3/100</f>
        <v>597.1500000000001</v>
      </c>
      <c r="E73" s="48">
        <v>621.37</v>
      </c>
      <c r="F73" s="49">
        <f>E73*600*0.3/100</f>
        <v>1118.4660000000001</v>
      </c>
      <c r="G73" s="49">
        <f>E73*600*0.2/100</f>
        <v>745.6440000000001</v>
      </c>
      <c r="H73" s="49">
        <f>E73*600*0.15/100</f>
        <v>559.233</v>
      </c>
      <c r="I73" s="49">
        <f>E73*600*0.1/100</f>
        <v>372.82200000000006</v>
      </c>
      <c r="J73" s="49">
        <f>F73-D73</f>
        <v>521.316</v>
      </c>
      <c r="K73" s="49">
        <f>G73-D73</f>
        <v>148.49400000000003</v>
      </c>
      <c r="L73" s="49">
        <f>H73-D73</f>
        <v>-37.917000000000144</v>
      </c>
      <c r="M73" s="49">
        <f>I73-D73</f>
        <v>-224.32800000000003</v>
      </c>
      <c r="N73" s="38"/>
      <c r="O73" s="43"/>
      <c r="P73" s="43"/>
      <c r="Q73" s="44"/>
      <c r="R73" s="45"/>
      <c r="S73" s="21"/>
      <c r="T73" s="21"/>
    </row>
    <row r="74" spans="1:20" s="7" customFormat="1" ht="12.75" hidden="1">
      <c r="A74" s="21"/>
      <c r="B74" s="35" t="s">
        <v>76</v>
      </c>
      <c r="C74" s="36">
        <v>325.3</v>
      </c>
      <c r="D74" s="47">
        <f>C74*600*0.3/100</f>
        <v>585.5400000000001</v>
      </c>
      <c r="E74" s="48">
        <v>621.37</v>
      </c>
      <c r="F74" s="49">
        <f>E74*600*0.3/100</f>
        <v>1118.4660000000001</v>
      </c>
      <c r="G74" s="49">
        <f>E74*600*0.2/100</f>
        <v>745.6440000000001</v>
      </c>
      <c r="H74" s="49">
        <f>E74*600*0.15/100</f>
        <v>559.233</v>
      </c>
      <c r="I74" s="49">
        <f>E74*600*0.1/100</f>
        <v>372.82200000000006</v>
      </c>
      <c r="J74" s="49">
        <f>F74-D74</f>
        <v>532.926</v>
      </c>
      <c r="K74" s="49">
        <f>G74-D74</f>
        <v>160.10400000000004</v>
      </c>
      <c r="L74" s="49">
        <f>H74-D74</f>
        <v>-26.30700000000013</v>
      </c>
      <c r="M74" s="49">
        <f>I74-D74</f>
        <v>-212.71800000000002</v>
      </c>
      <c r="N74" s="38"/>
      <c r="O74" s="43"/>
      <c r="P74" s="43"/>
      <c r="Q74" s="44"/>
      <c r="R74" s="45"/>
      <c r="S74" s="21"/>
      <c r="T74" s="21"/>
    </row>
    <row r="75" spans="1:20" s="7" customFormat="1" ht="12.75" hidden="1">
      <c r="A75" s="21"/>
      <c r="B75" s="35" t="s">
        <v>77</v>
      </c>
      <c r="C75" s="36">
        <v>325.3</v>
      </c>
      <c r="D75" s="47">
        <f>C75*600*0.3/100</f>
        <v>585.5400000000001</v>
      </c>
      <c r="E75" s="48">
        <v>621.37</v>
      </c>
      <c r="F75" s="49">
        <f>E75*600*0.3/100</f>
        <v>1118.4660000000001</v>
      </c>
      <c r="G75" s="49">
        <f>E75*600*0.2/100</f>
        <v>745.6440000000001</v>
      </c>
      <c r="H75" s="49">
        <f>E75*600*0.15/100</f>
        <v>559.233</v>
      </c>
      <c r="I75" s="49">
        <f>E75*600*0.1/100</f>
        <v>372.82200000000006</v>
      </c>
      <c r="J75" s="49">
        <f>F75-D75</f>
        <v>532.926</v>
      </c>
      <c r="K75" s="49">
        <f>G75-D75</f>
        <v>160.10400000000004</v>
      </c>
      <c r="L75" s="49">
        <f>H75-D75</f>
        <v>-26.30700000000013</v>
      </c>
      <c r="M75" s="49">
        <f>I75-D75</f>
        <v>-212.71800000000002</v>
      </c>
      <c r="N75" s="38"/>
      <c r="O75" s="43"/>
      <c r="P75" s="43"/>
      <c r="Q75" s="44"/>
      <c r="R75" s="45"/>
      <c r="S75" s="21"/>
      <c r="T75" s="21"/>
    </row>
    <row r="76" spans="1:20" s="7" customFormat="1" ht="12.75" hidden="1">
      <c r="A76" s="21"/>
      <c r="B76" s="35"/>
      <c r="C76" s="36"/>
      <c r="D76" s="47"/>
      <c r="E76" s="48"/>
      <c r="F76" s="49"/>
      <c r="G76" s="49"/>
      <c r="H76" s="49"/>
      <c r="I76" s="49"/>
      <c r="J76" s="49"/>
      <c r="K76" s="49"/>
      <c r="L76" s="49"/>
      <c r="M76" s="49"/>
      <c r="N76" s="38"/>
      <c r="O76" s="43"/>
      <c r="P76" s="43"/>
      <c r="Q76" s="44"/>
      <c r="R76" s="45"/>
      <c r="S76" s="21"/>
      <c r="T76" s="21"/>
    </row>
    <row r="77" spans="1:20" s="7" customFormat="1" ht="32.25" customHeight="1">
      <c r="A77" s="21"/>
      <c r="B77" s="50" t="s">
        <v>78</v>
      </c>
      <c r="C77" s="36"/>
      <c r="D77" s="47"/>
      <c r="E77" s="41"/>
      <c r="F77" s="49"/>
      <c r="G77" s="49"/>
      <c r="H77" s="49"/>
      <c r="I77" s="49"/>
      <c r="J77" s="49"/>
      <c r="K77" s="49"/>
      <c r="L77" s="49"/>
      <c r="M77" s="49"/>
      <c r="N77" s="38">
        <f>(C80+C81+C82+C83+C84+C85+C86+C88+C89+C90+C91+C92+C93+C94+C95+C96+C101+C102+C103+C104)/20</f>
        <v>274.804</v>
      </c>
      <c r="O77" s="38">
        <f>N77*600*0.3/100</f>
        <v>494.6472000000001</v>
      </c>
      <c r="P77" s="38">
        <f>O77*1.25</f>
        <v>618.3090000000002</v>
      </c>
      <c r="Q77" s="39">
        <f>(E80+E81+E82+E83+E84+E85+E86+E88+E89+E90+E91+E92+E93+E94+E95+E96+E101+E102+E103+E104)/20</f>
        <v>590.3430000000001</v>
      </c>
      <c r="R77" s="40">
        <f>P77/Q77/6</f>
        <v>0.17456207662325127</v>
      </c>
      <c r="S77" s="21"/>
      <c r="T77" s="21"/>
    </row>
    <row r="78" spans="1:20" s="7" customFormat="1" ht="12.75" hidden="1">
      <c r="A78" s="21"/>
      <c r="B78" s="46" t="s">
        <v>21</v>
      </c>
      <c r="C78" s="36"/>
      <c r="D78" s="47"/>
      <c r="E78" s="41"/>
      <c r="F78" s="49"/>
      <c r="G78" s="49"/>
      <c r="H78" s="49"/>
      <c r="I78" s="49"/>
      <c r="J78" s="49"/>
      <c r="K78" s="49"/>
      <c r="L78" s="49"/>
      <c r="M78" s="49"/>
      <c r="N78" s="38"/>
      <c r="O78" s="38"/>
      <c r="P78" s="38"/>
      <c r="Q78" s="39"/>
      <c r="R78" s="40"/>
      <c r="S78" s="21"/>
      <c r="T78" s="21"/>
    </row>
    <row r="79" spans="1:20" s="7" customFormat="1" ht="12.75" hidden="1">
      <c r="A79" s="21"/>
      <c r="B79" s="46" t="s">
        <v>22</v>
      </c>
      <c r="C79" s="36"/>
      <c r="D79" s="47"/>
      <c r="E79" s="41"/>
      <c r="F79" s="49"/>
      <c r="G79" s="49"/>
      <c r="H79" s="49"/>
      <c r="I79" s="49"/>
      <c r="J79" s="49"/>
      <c r="K79" s="49"/>
      <c r="L79" s="49"/>
      <c r="M79" s="49"/>
      <c r="N79" s="38"/>
      <c r="O79" s="38"/>
      <c r="P79" s="38"/>
      <c r="Q79" s="39"/>
      <c r="R79" s="40"/>
      <c r="S79" s="21"/>
      <c r="T79" s="21"/>
    </row>
    <row r="80" spans="1:20" s="7" customFormat="1" ht="12.75" hidden="1">
      <c r="A80" s="21"/>
      <c r="B80" s="35" t="s">
        <v>79</v>
      </c>
      <c r="C80" s="36">
        <v>307.64</v>
      </c>
      <c r="D80" s="47">
        <f>C80*600*0.3/100</f>
        <v>553.7520000000001</v>
      </c>
      <c r="E80" s="48">
        <v>606.26</v>
      </c>
      <c r="F80" s="49">
        <f>E80*600*0.3/100</f>
        <v>1091.2680000000003</v>
      </c>
      <c r="G80" s="49">
        <f>E80*600*0.2/100</f>
        <v>727.512</v>
      </c>
      <c r="H80" s="49">
        <f>E80*600*0.15/100</f>
        <v>545.634</v>
      </c>
      <c r="I80" s="49">
        <f>E80*600*0.1/100</f>
        <v>363.756</v>
      </c>
      <c r="J80" s="49">
        <f>F80-D80</f>
        <v>537.5160000000002</v>
      </c>
      <c r="K80" s="49">
        <f>G80-D80</f>
        <v>173.75999999999988</v>
      </c>
      <c r="L80" s="49">
        <f>H80-D80</f>
        <v>-8.118000000000052</v>
      </c>
      <c r="M80" s="49">
        <f>I80-D80</f>
        <v>-189.9960000000001</v>
      </c>
      <c r="N80" s="38"/>
      <c r="O80" s="43"/>
      <c r="P80" s="43"/>
      <c r="Q80" s="44"/>
      <c r="R80" s="45"/>
      <c r="S80" s="21"/>
      <c r="T80" s="21"/>
    </row>
    <row r="81" spans="1:20" s="7" customFormat="1" ht="12.75" hidden="1">
      <c r="A81" s="21"/>
      <c r="B81" s="35" t="s">
        <v>80</v>
      </c>
      <c r="C81" s="36">
        <v>319.89</v>
      </c>
      <c r="D81" s="47">
        <f>C81*600*0.3/100</f>
        <v>575.8020000000001</v>
      </c>
      <c r="E81" s="48">
        <v>616.58</v>
      </c>
      <c r="F81" s="49">
        <f>E81*600*0.3/100</f>
        <v>1109.8440000000003</v>
      </c>
      <c r="G81" s="49">
        <f>E81*600*0.2/100</f>
        <v>739.8960000000001</v>
      </c>
      <c r="H81" s="49">
        <f>E81*600*0.15/100</f>
        <v>554.922</v>
      </c>
      <c r="I81" s="49">
        <f>E81*600*0.1/100</f>
        <v>369.94800000000004</v>
      </c>
      <c r="J81" s="49">
        <f>F81-D81</f>
        <v>534.0420000000001</v>
      </c>
      <c r="K81" s="49">
        <f>G81-D81</f>
        <v>164.09399999999994</v>
      </c>
      <c r="L81" s="49">
        <f>H81-D81</f>
        <v>-20.88000000000011</v>
      </c>
      <c r="M81" s="49">
        <f>I81-D81</f>
        <v>-205.8540000000001</v>
      </c>
      <c r="N81" s="38"/>
      <c r="O81" s="43"/>
      <c r="P81" s="43"/>
      <c r="Q81" s="44"/>
      <c r="R81" s="45"/>
      <c r="S81" s="21"/>
      <c r="T81" s="21"/>
    </row>
    <row r="82" spans="1:20" s="7" customFormat="1" ht="12.75" hidden="1">
      <c r="A82" s="21"/>
      <c r="B82" s="35" t="s">
        <v>81</v>
      </c>
      <c r="C82" s="36">
        <v>302.34</v>
      </c>
      <c r="D82" s="47">
        <f>C82*600*0.3/100</f>
        <v>544.212</v>
      </c>
      <c r="E82" s="48">
        <v>608.98</v>
      </c>
      <c r="F82" s="49">
        <f>E82*600*0.3/100</f>
        <v>1096.1640000000002</v>
      </c>
      <c r="G82" s="49">
        <f>E82*600*0.2/100</f>
        <v>730.7760000000001</v>
      </c>
      <c r="H82" s="49">
        <f>E82*600*0.15/100</f>
        <v>548.082</v>
      </c>
      <c r="I82" s="49">
        <f>E82*600*0.1/100</f>
        <v>365.38800000000003</v>
      </c>
      <c r="J82" s="49">
        <f>F82-D82</f>
        <v>551.9520000000002</v>
      </c>
      <c r="K82" s="49">
        <f>G82-D82</f>
        <v>186.56400000000008</v>
      </c>
      <c r="L82" s="49">
        <f>H82-D82</f>
        <v>3.8700000000000045</v>
      </c>
      <c r="M82" s="49">
        <f>I82-D82</f>
        <v>-178.82399999999996</v>
      </c>
      <c r="N82" s="38"/>
      <c r="O82" s="43"/>
      <c r="P82" s="43"/>
      <c r="Q82" s="44"/>
      <c r="R82" s="45"/>
      <c r="S82" s="21"/>
      <c r="T82" s="21"/>
    </row>
    <row r="83" spans="1:20" s="7" customFormat="1" ht="12.75" hidden="1">
      <c r="A83" s="21"/>
      <c r="B83" s="35" t="s">
        <v>82</v>
      </c>
      <c r="C83" s="36">
        <v>307.3</v>
      </c>
      <c r="D83" s="47">
        <f>C83*600*0.3/100</f>
        <v>553.1400000000001</v>
      </c>
      <c r="E83" s="48">
        <v>613.59</v>
      </c>
      <c r="F83" s="49">
        <f>E83*600*0.3/100</f>
        <v>1104.4620000000002</v>
      </c>
      <c r="G83" s="49">
        <f>E83*600*0.2/100</f>
        <v>736.308</v>
      </c>
      <c r="H83" s="49">
        <f>E83*600*0.15/100</f>
        <v>552.231</v>
      </c>
      <c r="I83" s="49">
        <f>E83*600*0.1/100</f>
        <v>368.154</v>
      </c>
      <c r="J83" s="49">
        <f>F83-D83</f>
        <v>551.3220000000001</v>
      </c>
      <c r="K83" s="49">
        <f>G83-D83</f>
        <v>183.1679999999999</v>
      </c>
      <c r="L83" s="49">
        <f>H83-D83</f>
        <v>-0.9090000000001055</v>
      </c>
      <c r="M83" s="49">
        <f>I83-D83</f>
        <v>-184.9860000000001</v>
      </c>
      <c r="N83" s="38"/>
      <c r="O83" s="43"/>
      <c r="P83" s="43"/>
      <c r="Q83" s="44"/>
      <c r="R83" s="45"/>
      <c r="S83" s="21"/>
      <c r="T83" s="21"/>
    </row>
    <row r="84" spans="1:20" s="7" customFormat="1" ht="12.75" hidden="1">
      <c r="A84" s="21"/>
      <c r="B84" s="35" t="s">
        <v>83</v>
      </c>
      <c r="C84" s="36">
        <v>320.89</v>
      </c>
      <c r="D84" s="47">
        <f>C84*600*0.3/100</f>
        <v>577.6020000000001</v>
      </c>
      <c r="E84" s="48">
        <v>617.03</v>
      </c>
      <c r="F84" s="49">
        <f>E84*600*0.3/100</f>
        <v>1110.6540000000002</v>
      </c>
      <c r="G84" s="49">
        <f>E84*600*0.2/100</f>
        <v>740.436</v>
      </c>
      <c r="H84" s="49">
        <f>E84*600*0.15/100</f>
        <v>555.327</v>
      </c>
      <c r="I84" s="49">
        <f>E84*600*0.1/100</f>
        <v>370.218</v>
      </c>
      <c r="J84" s="49">
        <f>F84-D84</f>
        <v>533.0520000000001</v>
      </c>
      <c r="K84" s="49">
        <f>G84-D84</f>
        <v>162.83399999999995</v>
      </c>
      <c r="L84" s="49">
        <f>H84-D84</f>
        <v>-22.27500000000009</v>
      </c>
      <c r="M84" s="49">
        <f>I84-D84</f>
        <v>-207.38400000000007</v>
      </c>
      <c r="N84" s="38"/>
      <c r="O84" s="43"/>
      <c r="P84" s="43"/>
      <c r="Q84" s="44"/>
      <c r="R84" s="45"/>
      <c r="S84" s="21"/>
      <c r="T84" s="21"/>
    </row>
    <row r="85" spans="1:20" s="7" customFormat="1" ht="12.75" hidden="1">
      <c r="A85" s="21"/>
      <c r="B85" s="35" t="s">
        <v>84</v>
      </c>
      <c r="C85" s="36">
        <v>308.82</v>
      </c>
      <c r="D85" s="47">
        <f>C85*600*0.3/100</f>
        <v>555.8760000000001</v>
      </c>
      <c r="E85" s="48">
        <v>620.25</v>
      </c>
      <c r="F85" s="49">
        <f>E85*600*0.3/100</f>
        <v>1116.45</v>
      </c>
      <c r="G85" s="49">
        <f>E85*600*0.2/100</f>
        <v>744.3</v>
      </c>
      <c r="H85" s="49">
        <f>E85*600*0.15/100</f>
        <v>558.225</v>
      </c>
      <c r="I85" s="49">
        <f>E85*600*0.1/100</f>
        <v>372.15</v>
      </c>
      <c r="J85" s="49">
        <f>F85-D85</f>
        <v>560.574</v>
      </c>
      <c r="K85" s="49">
        <f>G85-D85</f>
        <v>188.42399999999986</v>
      </c>
      <c r="L85" s="49">
        <f>H85-D85</f>
        <v>2.3489999999999327</v>
      </c>
      <c r="M85" s="49">
        <f>I85-D85</f>
        <v>-183.7260000000001</v>
      </c>
      <c r="N85" s="38"/>
      <c r="O85" s="43"/>
      <c r="P85" s="43"/>
      <c r="Q85" s="44"/>
      <c r="R85" s="45"/>
      <c r="S85" s="21"/>
      <c r="T85" s="21"/>
    </row>
    <row r="86" spans="1:20" s="7" customFormat="1" ht="12.75" hidden="1">
      <c r="A86" s="21"/>
      <c r="B86" s="35" t="s">
        <v>85</v>
      </c>
      <c r="C86" s="36">
        <v>307.3</v>
      </c>
      <c r="D86" s="47">
        <f>C86*600*0.3/100</f>
        <v>553.1400000000001</v>
      </c>
      <c r="E86" s="48">
        <v>612.27</v>
      </c>
      <c r="F86" s="49">
        <f>E86*600*0.3/100</f>
        <v>1102.0860000000002</v>
      </c>
      <c r="G86" s="49">
        <f>E86*600*0.2/100</f>
        <v>734.724</v>
      </c>
      <c r="H86" s="49">
        <f>E86*600*0.15/100</f>
        <v>551.043</v>
      </c>
      <c r="I86" s="49">
        <f>E86*600*0.1/100</f>
        <v>367.362</v>
      </c>
      <c r="J86" s="49">
        <f>F86-D86</f>
        <v>548.9460000000001</v>
      </c>
      <c r="K86" s="49">
        <f>G86-D86</f>
        <v>181.58399999999995</v>
      </c>
      <c r="L86" s="49">
        <f>H86-D86</f>
        <v>-2.0970000000000937</v>
      </c>
      <c r="M86" s="49">
        <f>I86-D86</f>
        <v>-185.77800000000008</v>
      </c>
      <c r="N86" s="38"/>
      <c r="O86" s="43"/>
      <c r="P86" s="43"/>
      <c r="Q86" s="44"/>
      <c r="R86" s="45"/>
      <c r="S86" s="21"/>
      <c r="T86" s="21"/>
    </row>
    <row r="87" spans="1:20" s="7" customFormat="1" ht="12.75" hidden="1">
      <c r="A87" s="21"/>
      <c r="B87" s="35" t="s">
        <v>86</v>
      </c>
      <c r="C87" s="36">
        <v>308.82</v>
      </c>
      <c r="D87" s="47">
        <f>C87*600*0.3/100</f>
        <v>555.8760000000001</v>
      </c>
      <c r="E87" s="48">
        <v>621.52</v>
      </c>
      <c r="F87" s="49">
        <f>E87*600*0.3/100</f>
        <v>1118.736</v>
      </c>
      <c r="G87" s="49">
        <f>E87*600*0.2/100</f>
        <v>745.8240000000001</v>
      </c>
      <c r="H87" s="49">
        <f>E87*600*0.15/100</f>
        <v>559.3679999999999</v>
      </c>
      <c r="I87" s="49">
        <f>E87*600*0.1/100</f>
        <v>372.91200000000003</v>
      </c>
      <c r="J87" s="49">
        <f>F87-D87</f>
        <v>562.86</v>
      </c>
      <c r="K87" s="49">
        <f>G87-D87</f>
        <v>189.94799999999998</v>
      </c>
      <c r="L87" s="49">
        <f>H87-D87</f>
        <v>3.491999999999848</v>
      </c>
      <c r="M87" s="49">
        <f>I87-D87</f>
        <v>-182.96400000000006</v>
      </c>
      <c r="N87" s="38"/>
      <c r="O87" s="43"/>
      <c r="P87" s="43"/>
      <c r="Q87" s="44"/>
      <c r="R87" s="45"/>
      <c r="S87" s="21"/>
      <c r="T87" s="21"/>
    </row>
    <row r="88" spans="1:20" s="7" customFormat="1" ht="12.75" hidden="1">
      <c r="A88" s="21"/>
      <c r="B88" s="35" t="s">
        <v>87</v>
      </c>
      <c r="C88" s="36">
        <v>330.03</v>
      </c>
      <c r="D88" s="47">
        <f>C88*600*0.3/100</f>
        <v>594.054</v>
      </c>
      <c r="E88" s="48">
        <v>615.31</v>
      </c>
      <c r="F88" s="49">
        <f>E88*600*0.3/100</f>
        <v>1107.558</v>
      </c>
      <c r="G88" s="49">
        <f>E88*600*0.2/100</f>
        <v>738.372</v>
      </c>
      <c r="H88" s="49">
        <f>E88*600*0.15/100</f>
        <v>553.7789999999999</v>
      </c>
      <c r="I88" s="49">
        <f>E88*600*0.1/100</f>
        <v>369.186</v>
      </c>
      <c r="J88" s="49">
        <f>F88-D88</f>
        <v>513.504</v>
      </c>
      <c r="K88" s="49">
        <f>G88-D88</f>
        <v>144.31799999999998</v>
      </c>
      <c r="L88" s="49">
        <f>H88-D88</f>
        <v>-40.27500000000009</v>
      </c>
      <c r="M88" s="49">
        <f>I88-D88</f>
        <v>-224.868</v>
      </c>
      <c r="N88" s="38"/>
      <c r="O88" s="43"/>
      <c r="P88" s="43"/>
      <c r="Q88" s="44"/>
      <c r="R88" s="45"/>
      <c r="S88" s="21"/>
      <c r="T88" s="21"/>
    </row>
    <row r="89" spans="1:20" s="7" customFormat="1" ht="12.75" hidden="1">
      <c r="A89" s="21"/>
      <c r="B89" s="35" t="s">
        <v>88</v>
      </c>
      <c r="C89" s="36">
        <v>326.15</v>
      </c>
      <c r="D89" s="47">
        <f>C89*600*0.3/100</f>
        <v>587.07</v>
      </c>
      <c r="E89" s="48">
        <v>620.78</v>
      </c>
      <c r="F89" s="49">
        <f>E89*600*0.3/100</f>
        <v>1117.4040000000002</v>
      </c>
      <c r="G89" s="49">
        <f>E89*600*0.2/100</f>
        <v>744.936</v>
      </c>
      <c r="H89" s="49">
        <f>E89*600*0.15/100</f>
        <v>558.702</v>
      </c>
      <c r="I89" s="49">
        <f>E89*600*0.1/100</f>
        <v>372.468</v>
      </c>
      <c r="J89" s="49">
        <f>F89-D89</f>
        <v>530.3340000000002</v>
      </c>
      <c r="K89" s="49">
        <f>G89-D89</f>
        <v>157.86599999999999</v>
      </c>
      <c r="L89" s="49">
        <f>H89-D89</f>
        <v>-28.368000000000052</v>
      </c>
      <c r="M89" s="49">
        <f>I89-D89</f>
        <v>-214.60200000000003</v>
      </c>
      <c r="N89" s="38"/>
      <c r="O89" s="43"/>
      <c r="P89" s="43"/>
      <c r="Q89" s="44"/>
      <c r="R89" s="45"/>
      <c r="S89" s="21"/>
      <c r="T89" s="21"/>
    </row>
    <row r="90" spans="1:20" s="7" customFormat="1" ht="12.75" hidden="1">
      <c r="A90" s="21"/>
      <c r="B90" s="35" t="s">
        <v>89</v>
      </c>
      <c r="C90" s="36">
        <v>332.11</v>
      </c>
      <c r="D90" s="47">
        <f>C90*600*0.3/100</f>
        <v>597.7980000000001</v>
      </c>
      <c r="E90" s="48">
        <v>623.31</v>
      </c>
      <c r="F90" s="49">
        <f>E90*600*0.3/100</f>
        <v>1121.958</v>
      </c>
      <c r="G90" s="49">
        <f>E90*600*0.2/100</f>
        <v>747.972</v>
      </c>
      <c r="H90" s="49">
        <f>E90*600*0.15/100</f>
        <v>560.9789999999998</v>
      </c>
      <c r="I90" s="49">
        <f>E90*600*0.1/100</f>
        <v>373.986</v>
      </c>
      <c r="J90" s="49">
        <f>F90-D90</f>
        <v>524.16</v>
      </c>
      <c r="K90" s="49">
        <f>G90-D90</f>
        <v>150.17399999999986</v>
      </c>
      <c r="L90" s="49">
        <f>H90-D90</f>
        <v>-36.8190000000003</v>
      </c>
      <c r="M90" s="49">
        <f>I90-D90</f>
        <v>-223.81200000000013</v>
      </c>
      <c r="N90" s="38"/>
      <c r="O90" s="43"/>
      <c r="P90" s="43"/>
      <c r="Q90" s="44"/>
      <c r="R90" s="45"/>
      <c r="S90" s="21"/>
      <c r="T90" s="21"/>
    </row>
    <row r="91" spans="1:20" s="7" customFormat="1" ht="12.75" hidden="1">
      <c r="A91" s="21"/>
      <c r="B91" s="35" t="s">
        <v>90</v>
      </c>
      <c r="C91" s="36">
        <v>276.23</v>
      </c>
      <c r="D91" s="47">
        <f>C91*600*0.3/100</f>
        <v>497.2140000000001</v>
      </c>
      <c r="E91" s="48">
        <v>618.77</v>
      </c>
      <c r="F91" s="49">
        <f>E91*600*0.3/100</f>
        <v>1113.7860000000003</v>
      </c>
      <c r="G91" s="49">
        <f>E91*600*0.2/100</f>
        <v>742.5240000000001</v>
      </c>
      <c r="H91" s="49">
        <f>E91*600*0.15/100</f>
        <v>556.8929999999999</v>
      </c>
      <c r="I91" s="49">
        <f>E91*600*0.1/100</f>
        <v>371.26200000000006</v>
      </c>
      <c r="J91" s="49">
        <f>F91-D91</f>
        <v>616.5720000000001</v>
      </c>
      <c r="K91" s="49">
        <f>G91-D91</f>
        <v>245.31</v>
      </c>
      <c r="L91" s="49">
        <f>H91-D91</f>
        <v>59.6789999999998</v>
      </c>
      <c r="M91" s="49">
        <f>I91-D91</f>
        <v>-125.95200000000006</v>
      </c>
      <c r="N91" s="38"/>
      <c r="O91" s="43"/>
      <c r="P91" s="43"/>
      <c r="Q91" s="44"/>
      <c r="R91" s="45"/>
      <c r="S91" s="21"/>
      <c r="T91" s="21"/>
    </row>
    <row r="92" spans="1:20" s="7" customFormat="1" ht="12.75" hidden="1">
      <c r="A92" s="21"/>
      <c r="B92" s="35" t="s">
        <v>91</v>
      </c>
      <c r="C92" s="36">
        <v>221.18</v>
      </c>
      <c r="D92" s="47">
        <f>C92*600*0.3/100</f>
        <v>398.1240000000001</v>
      </c>
      <c r="E92" s="48">
        <v>467.48</v>
      </c>
      <c r="F92" s="49">
        <f>E92*600*0.3/100</f>
        <v>841.464</v>
      </c>
      <c r="G92" s="49">
        <f>E92*600*0.2/100</f>
        <v>560.9760000000001</v>
      </c>
      <c r="H92" s="49">
        <f>E92*600*0.15/100</f>
        <v>420.73199999999997</v>
      </c>
      <c r="I92" s="49">
        <f>E92*600*0.1/100</f>
        <v>280.48800000000006</v>
      </c>
      <c r="J92" s="49">
        <f>F92-D92</f>
        <v>443.34</v>
      </c>
      <c r="K92" s="49">
        <f>G92-D92</f>
        <v>162.85200000000003</v>
      </c>
      <c r="L92" s="49">
        <f>H92-D92</f>
        <v>22.60799999999989</v>
      </c>
      <c r="M92" s="49">
        <f>I92-D92</f>
        <v>-117.63600000000002</v>
      </c>
      <c r="N92" s="38"/>
      <c r="O92" s="43"/>
      <c r="P92" s="43"/>
      <c r="Q92" s="44"/>
      <c r="R92" s="45"/>
      <c r="S92" s="21"/>
      <c r="T92" s="21"/>
    </row>
    <row r="93" spans="1:20" s="7" customFormat="1" ht="12.75" hidden="1">
      <c r="A93" s="21"/>
      <c r="B93" s="35" t="s">
        <v>92</v>
      </c>
      <c r="C93" s="36">
        <v>222.11</v>
      </c>
      <c r="D93" s="47">
        <f>C93*600*0.3/100</f>
        <v>399.798</v>
      </c>
      <c r="E93" s="48">
        <v>471.12</v>
      </c>
      <c r="F93" s="49">
        <f>E93*600*0.3/100</f>
        <v>848.0160000000001</v>
      </c>
      <c r="G93" s="49">
        <f>E93*600*0.2/100</f>
        <v>565.344</v>
      </c>
      <c r="H93" s="49">
        <f>E93*600*0.15/100</f>
        <v>424.008</v>
      </c>
      <c r="I93" s="49">
        <f>E93*600*0.1/100</f>
        <v>282.672</v>
      </c>
      <c r="J93" s="49">
        <f>F93-D93</f>
        <v>448.2180000000001</v>
      </c>
      <c r="K93" s="49">
        <f>G93-D93</f>
        <v>165.54600000000005</v>
      </c>
      <c r="L93" s="49">
        <f>H93-D93</f>
        <v>24.20999999999998</v>
      </c>
      <c r="M93" s="49">
        <f>I93-D93</f>
        <v>-117.12599999999998</v>
      </c>
      <c r="N93" s="38"/>
      <c r="O93" s="43"/>
      <c r="P93" s="43"/>
      <c r="Q93" s="44"/>
      <c r="R93" s="45"/>
      <c r="S93" s="21"/>
      <c r="T93" s="21"/>
    </row>
    <row r="94" spans="1:20" s="7" customFormat="1" ht="12.75" hidden="1">
      <c r="A94" s="21"/>
      <c r="B94" s="35" t="s">
        <v>93</v>
      </c>
      <c r="C94" s="36">
        <v>211.2</v>
      </c>
      <c r="D94" s="47">
        <f>C94*600*0.3/100</f>
        <v>380.1600000000001</v>
      </c>
      <c r="E94" s="48">
        <v>457.39</v>
      </c>
      <c r="F94" s="49">
        <f>E94*600*0.3/100</f>
        <v>823.3020000000001</v>
      </c>
      <c r="G94" s="49">
        <f>E94*600*0.2/100</f>
        <v>548.868</v>
      </c>
      <c r="H94" s="49">
        <f>E94*600*0.15/100</f>
        <v>411.651</v>
      </c>
      <c r="I94" s="49">
        <f>E94*600*0.1/100</f>
        <v>274.434</v>
      </c>
      <c r="J94" s="49">
        <f>F94-D94</f>
        <v>443.14200000000005</v>
      </c>
      <c r="K94" s="49">
        <f>G94-D94</f>
        <v>168.70799999999997</v>
      </c>
      <c r="L94" s="49">
        <f>H94-D94</f>
        <v>31.49099999999993</v>
      </c>
      <c r="M94" s="49">
        <f>I94-D94</f>
        <v>-105.72600000000006</v>
      </c>
      <c r="N94" s="38"/>
      <c r="O94" s="43"/>
      <c r="P94" s="43"/>
      <c r="Q94" s="44"/>
      <c r="R94" s="45"/>
      <c r="S94" s="21"/>
      <c r="T94" s="21"/>
    </row>
    <row r="95" spans="1:20" s="7" customFormat="1" ht="12.75" hidden="1">
      <c r="A95" s="21"/>
      <c r="B95" s="35" t="s">
        <v>94</v>
      </c>
      <c r="C95" s="36">
        <v>214.42</v>
      </c>
      <c r="D95" s="47">
        <f>C95*600*0.3/100</f>
        <v>385.95599999999996</v>
      </c>
      <c r="E95" s="48">
        <v>609.56</v>
      </c>
      <c r="F95" s="49">
        <f>E95*600*0.3/100</f>
        <v>1097.208</v>
      </c>
      <c r="G95" s="49">
        <f>E95*600*0.2/100</f>
        <v>731.472</v>
      </c>
      <c r="H95" s="49">
        <f>E95*600*0.15/100</f>
        <v>548.6039999999998</v>
      </c>
      <c r="I95" s="49">
        <f>E95*600*0.1/100</f>
        <v>365.736</v>
      </c>
      <c r="J95" s="49">
        <f>F95-D95</f>
        <v>711.2520000000002</v>
      </c>
      <c r="K95" s="49">
        <f>G95-D95</f>
        <v>345.516</v>
      </c>
      <c r="L95" s="49">
        <f>H95-D95</f>
        <v>162.64799999999985</v>
      </c>
      <c r="M95" s="49">
        <f>I95-D95</f>
        <v>-20.21999999999997</v>
      </c>
      <c r="N95" s="38"/>
      <c r="O95" s="43"/>
      <c r="P95" s="43"/>
      <c r="Q95" s="44"/>
      <c r="R95" s="45"/>
      <c r="S95" s="21"/>
      <c r="T95" s="21"/>
    </row>
    <row r="96" spans="1:20" s="7" customFormat="1" ht="12.75" hidden="1">
      <c r="A96" s="21"/>
      <c r="B96" s="35" t="s">
        <v>95</v>
      </c>
      <c r="C96" s="36">
        <v>225.67</v>
      </c>
      <c r="D96" s="47">
        <f>C96*600*0.3/100</f>
        <v>406.2060000000001</v>
      </c>
      <c r="E96" s="48">
        <v>470.31</v>
      </c>
      <c r="F96" s="49">
        <f>E96*600*0.3/100</f>
        <v>846.5580000000002</v>
      </c>
      <c r="G96" s="49">
        <f>E96*600*0.2/100</f>
        <v>564.3720000000001</v>
      </c>
      <c r="H96" s="49">
        <f>E96*600*0.15/100</f>
        <v>423.279</v>
      </c>
      <c r="I96" s="49">
        <f>E96*600*0.1/100</f>
        <v>282.18600000000004</v>
      </c>
      <c r="J96" s="49">
        <f>F96-D96</f>
        <v>440.35200000000015</v>
      </c>
      <c r="K96" s="49">
        <f>G96-D96</f>
        <v>158.166</v>
      </c>
      <c r="L96" s="49">
        <f>H96-D96</f>
        <v>17.072999999999922</v>
      </c>
      <c r="M96" s="49">
        <f>I96-D96</f>
        <v>-124.02000000000004</v>
      </c>
      <c r="N96" s="38"/>
      <c r="O96" s="43"/>
      <c r="P96" s="43"/>
      <c r="Q96" s="44"/>
      <c r="R96" s="45"/>
      <c r="S96" s="21"/>
      <c r="T96" s="21"/>
    </row>
    <row r="97" spans="1:20" s="7" customFormat="1" ht="12.75" hidden="1">
      <c r="A97" s="21"/>
      <c r="B97" s="35" t="s">
        <v>96</v>
      </c>
      <c r="C97" s="36">
        <v>222.11</v>
      </c>
      <c r="D97" s="47">
        <f>C97*600*0.3/100</f>
        <v>399.798</v>
      </c>
      <c r="E97" s="48">
        <v>462.53</v>
      </c>
      <c r="F97" s="49">
        <f>E97*600*0.3/100</f>
        <v>832.5540000000001</v>
      </c>
      <c r="G97" s="49">
        <f>E97*600*0.2/100</f>
        <v>555.0360000000001</v>
      </c>
      <c r="H97" s="49">
        <f>E97*600*0.15/100</f>
        <v>416.277</v>
      </c>
      <c r="I97" s="49">
        <f>E97*600*0.1/100</f>
        <v>277.51800000000003</v>
      </c>
      <c r="J97" s="49">
        <f>F97-D97</f>
        <v>432.7560000000001</v>
      </c>
      <c r="K97" s="49">
        <f>G97-D97</f>
        <v>155.23800000000006</v>
      </c>
      <c r="L97" s="49">
        <f>H97-D97</f>
        <v>16.478999999999985</v>
      </c>
      <c r="M97" s="49">
        <f>I97-D97</f>
        <v>-122.27999999999997</v>
      </c>
      <c r="N97" s="38"/>
      <c r="O97" s="43"/>
      <c r="P97" s="43"/>
      <c r="Q97" s="44"/>
      <c r="R97" s="45"/>
      <c r="S97" s="21"/>
      <c r="T97" s="21"/>
    </row>
    <row r="98" spans="1:20" s="7" customFormat="1" ht="12.75" hidden="1">
      <c r="A98" s="21"/>
      <c r="B98" s="35" t="s">
        <v>97</v>
      </c>
      <c r="C98" s="36">
        <v>222.11</v>
      </c>
      <c r="D98" s="47">
        <f>C98*600*0.3/100</f>
        <v>399.798</v>
      </c>
      <c r="E98" s="48">
        <v>462.06</v>
      </c>
      <c r="F98" s="49">
        <f>E98*600*0.3/100</f>
        <v>831.7080000000002</v>
      </c>
      <c r="G98" s="49">
        <f>E98*600*0.2/100</f>
        <v>554.4720000000001</v>
      </c>
      <c r="H98" s="49">
        <f>E98*600*0.15/100</f>
        <v>415.85400000000004</v>
      </c>
      <c r="I98" s="49">
        <f>E98*600*0.1/100</f>
        <v>277.23600000000005</v>
      </c>
      <c r="J98" s="49">
        <f>F98-D98</f>
        <v>431.9100000000002</v>
      </c>
      <c r="K98" s="49">
        <f>G98-D98</f>
        <v>154.6740000000001</v>
      </c>
      <c r="L98" s="49">
        <f>H98-D98</f>
        <v>16.05600000000004</v>
      </c>
      <c r="M98" s="49">
        <f>I98-D98</f>
        <v>-122.56199999999995</v>
      </c>
      <c r="N98" s="38"/>
      <c r="O98" s="43"/>
      <c r="P98" s="43"/>
      <c r="Q98" s="44"/>
      <c r="R98" s="45"/>
      <c r="S98" s="21"/>
      <c r="T98" s="21"/>
    </row>
    <row r="99" spans="1:20" s="7" customFormat="1" ht="12.75" hidden="1">
      <c r="A99" s="21"/>
      <c r="B99" s="35" t="s">
        <v>98</v>
      </c>
      <c r="C99" s="36">
        <v>222.11</v>
      </c>
      <c r="D99" s="47">
        <f>C99*600*0.3/100</f>
        <v>399.798</v>
      </c>
      <c r="E99" s="48">
        <v>465.86</v>
      </c>
      <c r="F99" s="49">
        <f>E99*600*0.3/100</f>
        <v>838.5480000000002</v>
      </c>
      <c r="G99" s="49">
        <f>E99*600*0.2/100</f>
        <v>559.032</v>
      </c>
      <c r="H99" s="49">
        <f>E99*600*0.15/100</f>
        <v>419.274</v>
      </c>
      <c r="I99" s="49">
        <f>E99*600*0.1/100</f>
        <v>279.516</v>
      </c>
      <c r="J99" s="49">
        <f>F99-D99</f>
        <v>438.7500000000002</v>
      </c>
      <c r="K99" s="49">
        <f>G99-D99</f>
        <v>159.23400000000004</v>
      </c>
      <c r="L99" s="49">
        <f>H99-D99</f>
        <v>19.476</v>
      </c>
      <c r="M99" s="49">
        <f>I99-D99</f>
        <v>-120.28199999999998</v>
      </c>
      <c r="N99" s="38"/>
      <c r="O99" s="43"/>
      <c r="P99" s="43"/>
      <c r="Q99" s="44"/>
      <c r="R99" s="45"/>
      <c r="S99" s="21"/>
      <c r="T99" s="21"/>
    </row>
    <row r="100" spans="1:20" s="7" customFormat="1" ht="12.75" hidden="1">
      <c r="A100" s="21"/>
      <c r="B100" s="35" t="s">
        <v>99</v>
      </c>
      <c r="C100" s="36">
        <v>222.11</v>
      </c>
      <c r="D100" s="47">
        <f>C100*600*0.3/100</f>
        <v>399.798</v>
      </c>
      <c r="E100" s="48">
        <v>466.49</v>
      </c>
      <c r="F100" s="49">
        <f>E100*600*0.3/100</f>
        <v>839.6820000000001</v>
      </c>
      <c r="G100" s="49">
        <f>E100*600*0.2/100</f>
        <v>559.788</v>
      </c>
      <c r="H100" s="49">
        <f>E100*600*0.15/100</f>
        <v>419.841</v>
      </c>
      <c r="I100" s="49">
        <f>E100*600*0.1/100</f>
        <v>279.894</v>
      </c>
      <c r="J100" s="49">
        <f>F100-D100</f>
        <v>439.8840000000001</v>
      </c>
      <c r="K100" s="49">
        <f>G100-D100</f>
        <v>159.99</v>
      </c>
      <c r="L100" s="49">
        <f>H100-D100</f>
        <v>20.043000000000006</v>
      </c>
      <c r="M100" s="49">
        <f>I100-D100</f>
        <v>-119.904</v>
      </c>
      <c r="N100" s="38"/>
      <c r="O100" s="43"/>
      <c r="P100" s="43"/>
      <c r="Q100" s="44"/>
      <c r="R100" s="45"/>
      <c r="S100" s="21"/>
      <c r="T100" s="21"/>
    </row>
    <row r="101" spans="1:20" s="7" customFormat="1" ht="12.75" hidden="1">
      <c r="A101" s="21"/>
      <c r="B101" s="35" t="s">
        <v>100</v>
      </c>
      <c r="C101" s="36">
        <v>225.4</v>
      </c>
      <c r="D101" s="47">
        <f>C101*600*0.3/100</f>
        <v>405.7200000000001</v>
      </c>
      <c r="E101" s="48">
        <v>471.27</v>
      </c>
      <c r="F101" s="49">
        <f>E101*600*0.3/100</f>
        <v>848.2860000000001</v>
      </c>
      <c r="G101" s="49">
        <f>E101*600*0.2/100</f>
        <v>565.524</v>
      </c>
      <c r="H101" s="49">
        <f>E101*600*0.15/100</f>
        <v>424.143</v>
      </c>
      <c r="I101" s="49">
        <f>E101*600*0.1/100</f>
        <v>282.762</v>
      </c>
      <c r="J101" s="49">
        <f>F101-D101</f>
        <v>442.566</v>
      </c>
      <c r="K101" s="49">
        <f>G101-D101</f>
        <v>159.80399999999992</v>
      </c>
      <c r="L101" s="49">
        <f>H101-D101</f>
        <v>18.422999999999888</v>
      </c>
      <c r="M101" s="49">
        <f>I101-D101</f>
        <v>-122.95800000000008</v>
      </c>
      <c r="N101" s="38"/>
      <c r="O101" s="43"/>
      <c r="P101" s="43"/>
      <c r="Q101" s="44"/>
      <c r="R101" s="45"/>
      <c r="S101" s="21"/>
      <c r="T101" s="21"/>
    </row>
    <row r="102" spans="1:20" s="7" customFormat="1" ht="12.75" hidden="1">
      <c r="A102" s="21"/>
      <c r="B102" s="35" t="s">
        <v>101</v>
      </c>
      <c r="C102" s="36">
        <v>214.42</v>
      </c>
      <c r="D102" s="47">
        <f>C102*600*0.3/100</f>
        <v>385.95599999999996</v>
      </c>
      <c r="E102" s="48">
        <v>604.63</v>
      </c>
      <c r="F102" s="49">
        <f>E102*600*0.3/100</f>
        <v>1088.3340000000003</v>
      </c>
      <c r="G102" s="49">
        <f>E102*600*0.2/100</f>
        <v>725.556</v>
      </c>
      <c r="H102" s="49">
        <f>E102*600*0.15/100</f>
        <v>544.1669999999999</v>
      </c>
      <c r="I102" s="49">
        <f>E102*600*0.1/100</f>
        <v>362.778</v>
      </c>
      <c r="J102" s="49">
        <f>F102-D102</f>
        <v>702.3780000000004</v>
      </c>
      <c r="K102" s="49">
        <f>G102-D102</f>
        <v>339.6000000000001</v>
      </c>
      <c r="L102" s="49">
        <f>H102-D102</f>
        <v>158.21099999999996</v>
      </c>
      <c r="M102" s="49">
        <f>I102-D102</f>
        <v>-23.17799999999994</v>
      </c>
      <c r="N102" s="38"/>
      <c r="O102" s="43"/>
      <c r="P102" s="43"/>
      <c r="Q102" s="44"/>
      <c r="R102" s="45"/>
      <c r="S102" s="21"/>
      <c r="T102" s="21"/>
    </row>
    <row r="103" spans="1:20" s="7" customFormat="1" ht="12.75" hidden="1">
      <c r="A103" s="21"/>
      <c r="B103" s="35" t="s">
        <v>102</v>
      </c>
      <c r="C103" s="36">
        <v>218.43</v>
      </c>
      <c r="D103" s="47">
        <f>C103*600*0.3/100</f>
        <v>393.1740000000001</v>
      </c>
      <c r="E103" s="48">
        <v>729.11</v>
      </c>
      <c r="F103" s="49">
        <f>E103*600*0.3/100</f>
        <v>1312.3980000000001</v>
      </c>
      <c r="G103" s="49">
        <f>E103*600*0.2/100</f>
        <v>874.9320000000001</v>
      </c>
      <c r="H103" s="49">
        <f>E103*600*0.15/100</f>
        <v>656.199</v>
      </c>
      <c r="I103" s="49">
        <f>E103*600*0.1/100</f>
        <v>437.46600000000007</v>
      </c>
      <c r="J103" s="49">
        <f>F103-D103</f>
        <v>919.224</v>
      </c>
      <c r="K103" s="49">
        <f>G103-D103</f>
        <v>481.75800000000004</v>
      </c>
      <c r="L103" s="49">
        <f>H103-D103</f>
        <v>263.02499999999986</v>
      </c>
      <c r="M103" s="49">
        <f>I103-D103</f>
        <v>44.29199999999997</v>
      </c>
      <c r="N103" s="38"/>
      <c r="O103" s="43"/>
      <c r="P103" s="43"/>
      <c r="Q103" s="44"/>
      <c r="R103" s="45"/>
      <c r="S103" s="21"/>
      <c r="T103" s="21"/>
    </row>
    <row r="104" spans="1:20" s="7" customFormat="1" ht="12.75" hidden="1">
      <c r="A104" s="21"/>
      <c r="B104" s="35" t="s">
        <v>103</v>
      </c>
      <c r="C104" s="36">
        <v>304.55</v>
      </c>
      <c r="D104" s="47">
        <f>C104*600*0.3/100</f>
        <v>548.19</v>
      </c>
      <c r="E104" s="48">
        <v>752.86</v>
      </c>
      <c r="F104" s="49">
        <f>E104*600*0.3/100</f>
        <v>1355.1480000000001</v>
      </c>
      <c r="G104" s="49">
        <f>E104*600*0.2/100</f>
        <v>903.4320000000001</v>
      </c>
      <c r="H104" s="49">
        <f>E104*600*0.15/100</f>
        <v>677.574</v>
      </c>
      <c r="I104" s="49">
        <f>E104*600*0.1/100</f>
        <v>451.71600000000007</v>
      </c>
      <c r="J104" s="49">
        <f>F104-D104</f>
        <v>806.9580000000001</v>
      </c>
      <c r="K104" s="49">
        <f>G104-D104</f>
        <v>355.2420000000001</v>
      </c>
      <c r="L104" s="49">
        <f>H104-D104</f>
        <v>129.3839999999999</v>
      </c>
      <c r="M104" s="49">
        <f>I104-D104</f>
        <v>-96.47399999999999</v>
      </c>
      <c r="N104" s="38"/>
      <c r="O104" s="43"/>
      <c r="P104" s="43"/>
      <c r="Q104" s="44"/>
      <c r="R104" s="45"/>
      <c r="S104" s="21"/>
      <c r="T104" s="21"/>
    </row>
    <row r="105" spans="1:20" s="7" customFormat="1" ht="12.75" hidden="1">
      <c r="A105" s="21"/>
      <c r="B105" s="35"/>
      <c r="C105" s="36"/>
      <c r="D105" s="47"/>
      <c r="E105" s="48"/>
      <c r="F105" s="49"/>
      <c r="G105" s="49"/>
      <c r="H105" s="49"/>
      <c r="I105" s="49"/>
      <c r="J105" s="49"/>
      <c r="K105" s="49"/>
      <c r="L105" s="49"/>
      <c r="M105" s="49"/>
      <c r="N105" s="38"/>
      <c r="O105" s="43"/>
      <c r="P105" s="43"/>
      <c r="Q105" s="44"/>
      <c r="R105" s="45"/>
      <c r="S105" s="21"/>
      <c r="T105" s="21"/>
    </row>
    <row r="106" spans="1:20" s="7" customFormat="1" ht="29.25" customHeight="1">
      <c r="A106" s="21"/>
      <c r="B106" s="50" t="s">
        <v>104</v>
      </c>
      <c r="C106" s="36"/>
      <c r="D106" s="47"/>
      <c r="E106" s="41"/>
      <c r="F106" s="49"/>
      <c r="G106" s="49"/>
      <c r="H106" s="49"/>
      <c r="I106" s="49"/>
      <c r="J106" s="49"/>
      <c r="K106" s="49"/>
      <c r="L106" s="49"/>
      <c r="M106" s="49"/>
      <c r="N106" s="38">
        <f>(C109+C110+C111+C112+C113+C114+C115+C118+C119+C121+C122+C123+C124+C125+C126+C134+C135+C136+C137+C138)/20</f>
        <v>174.07150000000001</v>
      </c>
      <c r="O106" s="38">
        <f>N106*600*0.3/100</f>
        <v>313.3287000000001</v>
      </c>
      <c r="P106" s="38">
        <f>O106*1.25</f>
        <v>391.6608750000001</v>
      </c>
      <c r="Q106" s="39">
        <f>(E109+E110+E111+E112+E113+E114+E115+E118+E119+E121+E122+E123+E124+E125+E126+E134+E135+E136+E137+E138)/20</f>
        <v>464.4845</v>
      </c>
      <c r="R106" s="40">
        <f>P106/Q106/6</f>
        <v>0.14053604049220159</v>
      </c>
      <c r="S106" s="21"/>
      <c r="T106" s="21"/>
    </row>
    <row r="107" spans="1:20" s="7" customFormat="1" ht="12.75" hidden="1">
      <c r="A107" s="21"/>
      <c r="B107" s="46" t="s">
        <v>21</v>
      </c>
      <c r="C107" s="36"/>
      <c r="D107" s="47"/>
      <c r="E107" s="41"/>
      <c r="F107" s="49"/>
      <c r="G107" s="49"/>
      <c r="H107" s="49"/>
      <c r="I107" s="49"/>
      <c r="J107" s="49"/>
      <c r="K107" s="49"/>
      <c r="L107" s="49"/>
      <c r="M107" s="49"/>
      <c r="N107" s="38"/>
      <c r="O107" s="38"/>
      <c r="P107" s="38"/>
      <c r="Q107" s="39"/>
      <c r="R107" s="40"/>
      <c r="S107" s="21"/>
      <c r="T107" s="21"/>
    </row>
    <row r="108" spans="1:20" s="7" customFormat="1" ht="12.75" hidden="1">
      <c r="A108" s="21"/>
      <c r="B108" s="46" t="s">
        <v>22</v>
      </c>
      <c r="C108" s="36"/>
      <c r="D108" s="47"/>
      <c r="E108" s="41"/>
      <c r="F108" s="49"/>
      <c r="G108" s="49"/>
      <c r="H108" s="49"/>
      <c r="I108" s="49"/>
      <c r="J108" s="49"/>
      <c r="K108" s="49"/>
      <c r="L108" s="49"/>
      <c r="M108" s="49"/>
      <c r="N108" s="38"/>
      <c r="O108" s="38"/>
      <c r="P108" s="38"/>
      <c r="Q108" s="39"/>
      <c r="R108" s="40"/>
      <c r="S108" s="21"/>
      <c r="T108" s="21"/>
    </row>
    <row r="109" spans="1:20" s="7" customFormat="1" ht="12.75" hidden="1">
      <c r="A109" s="21"/>
      <c r="B109" s="35" t="s">
        <v>105</v>
      </c>
      <c r="C109" s="36">
        <v>197.15</v>
      </c>
      <c r="D109" s="47">
        <f>C109*600*0.3/100</f>
        <v>354.87000000000006</v>
      </c>
      <c r="E109" s="48">
        <v>467.57</v>
      </c>
      <c r="F109" s="49">
        <f>E109*600*0.3/100</f>
        <v>841.6260000000001</v>
      </c>
      <c r="G109" s="49">
        <f>E109*600*0.2/100</f>
        <v>561.0840000000001</v>
      </c>
      <c r="H109" s="49">
        <f>E109*600*0.15/100</f>
        <v>420.81299999999993</v>
      </c>
      <c r="I109" s="49">
        <f>E109*600*0.1/100</f>
        <v>280.54200000000003</v>
      </c>
      <c r="J109" s="49">
        <f>F109-D109</f>
        <v>486.75600000000003</v>
      </c>
      <c r="K109" s="49">
        <f>G109-D109</f>
        <v>206.214</v>
      </c>
      <c r="L109" s="49">
        <f>H109-D109</f>
        <v>65.94299999999987</v>
      </c>
      <c r="M109" s="49">
        <f>I109-D109</f>
        <v>-74.32800000000003</v>
      </c>
      <c r="N109" s="38"/>
      <c r="O109" s="43"/>
      <c r="P109" s="43"/>
      <c r="Q109" s="44"/>
      <c r="R109" s="45"/>
      <c r="S109" s="21"/>
      <c r="T109" s="21"/>
    </row>
    <row r="110" spans="1:20" s="7" customFormat="1" ht="12.75" hidden="1">
      <c r="A110" s="21"/>
      <c r="B110" s="35" t="s">
        <v>106</v>
      </c>
      <c r="C110" s="36">
        <v>193.15</v>
      </c>
      <c r="D110" s="47">
        <f>C110*600*0.3/100</f>
        <v>347.6700000000001</v>
      </c>
      <c r="E110" s="48">
        <v>464.5</v>
      </c>
      <c r="F110" s="49">
        <f>E110*600*0.3/100</f>
        <v>836.1000000000001</v>
      </c>
      <c r="G110" s="49">
        <f>E110*600*0.2/100</f>
        <v>557.4</v>
      </c>
      <c r="H110" s="49">
        <f>E110*600*0.15/100</f>
        <v>418.05</v>
      </c>
      <c r="I110" s="49">
        <f>E110*600*0.1/100</f>
        <v>278.7</v>
      </c>
      <c r="J110" s="49">
        <f>F110-D110</f>
        <v>488.43000000000006</v>
      </c>
      <c r="K110" s="49">
        <f>G110-D110</f>
        <v>209.7299999999999</v>
      </c>
      <c r="L110" s="49">
        <f>H110-D110</f>
        <v>70.37999999999994</v>
      </c>
      <c r="M110" s="49">
        <f>I110-D110</f>
        <v>-68.97000000000008</v>
      </c>
      <c r="N110" s="38"/>
      <c r="O110" s="43"/>
      <c r="P110" s="43"/>
      <c r="Q110" s="44"/>
      <c r="R110" s="45"/>
      <c r="S110" s="21"/>
      <c r="T110" s="21"/>
    </row>
    <row r="111" spans="1:20" s="7" customFormat="1" ht="12.75" hidden="1">
      <c r="A111" s="21"/>
      <c r="B111" s="35" t="s">
        <v>107</v>
      </c>
      <c r="C111" s="36">
        <v>179.82</v>
      </c>
      <c r="D111" s="47">
        <f>C111*600*0.3/100</f>
        <v>323.67600000000004</v>
      </c>
      <c r="E111" s="48">
        <v>447.2</v>
      </c>
      <c r="F111" s="49">
        <f>E111*600*0.3/100</f>
        <v>804.9600000000002</v>
      </c>
      <c r="G111" s="49">
        <f>E111*600*0.2/100</f>
        <v>536.64</v>
      </c>
      <c r="H111" s="49">
        <f>E111*600*0.15/100</f>
        <v>402.48</v>
      </c>
      <c r="I111" s="49">
        <f>E111*600*0.1/100</f>
        <v>268.32</v>
      </c>
      <c r="J111" s="49">
        <f>F111-D111</f>
        <v>481.2840000000001</v>
      </c>
      <c r="K111" s="49">
        <f>G111-D111</f>
        <v>212.96399999999994</v>
      </c>
      <c r="L111" s="49">
        <f>H111-D111</f>
        <v>78.80399999999997</v>
      </c>
      <c r="M111" s="49">
        <f>I111-D111</f>
        <v>-55.35600000000005</v>
      </c>
      <c r="N111" s="38"/>
      <c r="O111" s="43"/>
      <c r="P111" s="43"/>
      <c r="Q111" s="44"/>
      <c r="R111" s="45"/>
      <c r="S111" s="21"/>
      <c r="T111" s="21"/>
    </row>
    <row r="112" spans="1:20" s="7" customFormat="1" ht="12.75" hidden="1">
      <c r="A112" s="21"/>
      <c r="B112" s="35" t="s">
        <v>108</v>
      </c>
      <c r="C112" s="36">
        <v>193.8</v>
      </c>
      <c r="D112" s="47">
        <f>C112*600*0.3/100</f>
        <v>348.8400000000001</v>
      </c>
      <c r="E112" s="48">
        <v>466.19</v>
      </c>
      <c r="F112" s="49">
        <f>E112*600*0.3/100</f>
        <v>839.1420000000002</v>
      </c>
      <c r="G112" s="49">
        <f>E112*600*0.2/100</f>
        <v>559.428</v>
      </c>
      <c r="H112" s="49">
        <f>E112*600*0.15/100</f>
        <v>419.57099999999997</v>
      </c>
      <c r="I112" s="49">
        <f>E112*600*0.1/100</f>
        <v>279.714</v>
      </c>
      <c r="J112" s="49">
        <f>F112-D112</f>
        <v>490.3020000000001</v>
      </c>
      <c r="K112" s="49">
        <f>G112-D112</f>
        <v>210.5879999999999</v>
      </c>
      <c r="L112" s="49">
        <f>H112-D112</f>
        <v>70.73099999999988</v>
      </c>
      <c r="M112" s="49">
        <f>I112-D112</f>
        <v>-69.12600000000009</v>
      </c>
      <c r="N112" s="38"/>
      <c r="O112" s="43"/>
      <c r="P112" s="43"/>
      <c r="Q112" s="44"/>
      <c r="R112" s="45"/>
      <c r="S112" s="21"/>
      <c r="T112" s="21"/>
    </row>
    <row r="113" spans="1:20" s="7" customFormat="1" ht="12.75" hidden="1">
      <c r="A113" s="21"/>
      <c r="B113" s="35" t="s">
        <v>109</v>
      </c>
      <c r="C113" s="36">
        <v>205.81</v>
      </c>
      <c r="D113" s="47">
        <f>C113*600*0.3/100</f>
        <v>370.458</v>
      </c>
      <c r="E113" s="48">
        <v>614.73</v>
      </c>
      <c r="F113" s="49">
        <f>E113*600*0.3/100</f>
        <v>1106.5140000000001</v>
      </c>
      <c r="G113" s="49">
        <f>E113*600*0.2/100</f>
        <v>737.676</v>
      </c>
      <c r="H113" s="49">
        <f>E113*600*0.15/100</f>
        <v>553.257</v>
      </c>
      <c r="I113" s="49">
        <f>E113*600*0.1/100</f>
        <v>368.838</v>
      </c>
      <c r="J113" s="49">
        <f>F113-D113</f>
        <v>736.056</v>
      </c>
      <c r="K113" s="49">
        <f>G113-D113</f>
        <v>367.218</v>
      </c>
      <c r="L113" s="49">
        <f>H113-D113</f>
        <v>182.79899999999992</v>
      </c>
      <c r="M113" s="49">
        <f>I113-D113</f>
        <v>-1.6200000000000045</v>
      </c>
      <c r="N113" s="38"/>
      <c r="O113" s="43"/>
      <c r="P113" s="43"/>
      <c r="Q113" s="44"/>
      <c r="R113" s="45"/>
      <c r="S113" s="21"/>
      <c r="T113" s="21"/>
    </row>
    <row r="114" spans="1:20" s="7" customFormat="1" ht="12.75" hidden="1">
      <c r="A114" s="21"/>
      <c r="B114" s="35" t="s">
        <v>110</v>
      </c>
      <c r="C114" s="36">
        <v>187.92</v>
      </c>
      <c r="D114" s="47">
        <f>C114*600*0.3/100</f>
        <v>338.256</v>
      </c>
      <c r="E114" s="48">
        <v>616.51</v>
      </c>
      <c r="F114" s="49">
        <f>E114*600*0.3/100</f>
        <v>1109.718</v>
      </c>
      <c r="G114" s="49">
        <f>E114*600*0.2/100</f>
        <v>739.812</v>
      </c>
      <c r="H114" s="49">
        <f>E114*600*0.15/100</f>
        <v>554.859</v>
      </c>
      <c r="I114" s="49">
        <f>E114*600*0.1/100</f>
        <v>369.906</v>
      </c>
      <c r="J114" s="49">
        <f>F114-D114</f>
        <v>771.4620000000001</v>
      </c>
      <c r="K114" s="49">
        <f>G114-D114</f>
        <v>401.55600000000004</v>
      </c>
      <c r="L114" s="49">
        <f>H114-D114</f>
        <v>216.60300000000007</v>
      </c>
      <c r="M114" s="49">
        <f>I114-D114</f>
        <v>31.650000000000034</v>
      </c>
      <c r="N114" s="38"/>
      <c r="O114" s="43"/>
      <c r="P114" s="43"/>
      <c r="Q114" s="44"/>
      <c r="R114" s="45"/>
      <c r="S114" s="21"/>
      <c r="T114" s="21"/>
    </row>
    <row r="115" spans="1:20" s="7" customFormat="1" ht="12.75" hidden="1">
      <c r="A115" s="21"/>
      <c r="B115" s="35" t="s">
        <v>111</v>
      </c>
      <c r="C115" s="36">
        <v>203.5</v>
      </c>
      <c r="D115" s="47">
        <f>C115*600*0.3/100</f>
        <v>366.30000000000007</v>
      </c>
      <c r="E115" s="48">
        <v>460.84</v>
      </c>
      <c r="F115" s="49">
        <f>E115*600*0.3/100</f>
        <v>829.5120000000002</v>
      </c>
      <c r="G115" s="49">
        <f>E115*600*0.2/100</f>
        <v>553.008</v>
      </c>
      <c r="H115" s="49">
        <f>E115*600*0.15/100</f>
        <v>414.756</v>
      </c>
      <c r="I115" s="49">
        <f>E115*600*0.1/100</f>
        <v>276.504</v>
      </c>
      <c r="J115" s="49">
        <f>F115-D115</f>
        <v>463.2120000000001</v>
      </c>
      <c r="K115" s="49">
        <f>G115-D115</f>
        <v>186.70799999999997</v>
      </c>
      <c r="L115" s="49">
        <f>H115-D115</f>
        <v>48.455999999999904</v>
      </c>
      <c r="M115" s="49">
        <f>I115-D115</f>
        <v>-89.79600000000005</v>
      </c>
      <c r="N115" s="38"/>
      <c r="O115" s="43"/>
      <c r="P115" s="43"/>
      <c r="Q115" s="44"/>
      <c r="R115" s="45"/>
      <c r="S115" s="21"/>
      <c r="T115" s="21"/>
    </row>
    <row r="116" spans="1:20" s="7" customFormat="1" ht="12.75" hidden="1">
      <c r="A116" s="21"/>
      <c r="B116" s="35" t="s">
        <v>112</v>
      </c>
      <c r="C116" s="36">
        <v>210.49</v>
      </c>
      <c r="D116" s="47">
        <f>C116*600*0.3/100</f>
        <v>378.88200000000006</v>
      </c>
      <c r="E116" s="48">
        <v>468.99</v>
      </c>
      <c r="F116" s="49">
        <f>E116*600*0.3/100</f>
        <v>844.1820000000001</v>
      </c>
      <c r="G116" s="49">
        <f>E116*600*0.2/100</f>
        <v>562.788</v>
      </c>
      <c r="H116" s="49">
        <f>E116*600*0.15/100</f>
        <v>422.091</v>
      </c>
      <c r="I116" s="49">
        <f>E116*600*0.1/100</f>
        <v>281.394</v>
      </c>
      <c r="J116" s="49">
        <f>F116-D116</f>
        <v>465.30000000000007</v>
      </c>
      <c r="K116" s="49">
        <f>G116-D116</f>
        <v>183.90599999999995</v>
      </c>
      <c r="L116" s="49">
        <f>H116-D116</f>
        <v>43.208999999999946</v>
      </c>
      <c r="M116" s="49">
        <f>I116-D116</f>
        <v>-97.48800000000006</v>
      </c>
      <c r="N116" s="38"/>
      <c r="O116" s="43"/>
      <c r="P116" s="43"/>
      <c r="Q116" s="44"/>
      <c r="R116" s="45"/>
      <c r="S116" s="21"/>
      <c r="T116" s="21"/>
    </row>
    <row r="117" spans="1:20" s="7" customFormat="1" ht="12.75" hidden="1">
      <c r="A117" s="21"/>
      <c r="B117" s="35" t="s">
        <v>113</v>
      </c>
      <c r="C117" s="36">
        <v>203.5</v>
      </c>
      <c r="D117" s="47">
        <f>C117*600*0.3/100</f>
        <v>366.30000000000007</v>
      </c>
      <c r="E117" s="48">
        <v>460.84</v>
      </c>
      <c r="F117" s="49">
        <f>E117*600*0.3/100</f>
        <v>829.5120000000002</v>
      </c>
      <c r="G117" s="49">
        <f>E117*600*0.2/100</f>
        <v>553.008</v>
      </c>
      <c r="H117" s="49">
        <f>E117*600*0.15/100</f>
        <v>414.756</v>
      </c>
      <c r="I117" s="49">
        <f>E117*600*0.1/100</f>
        <v>276.504</v>
      </c>
      <c r="J117" s="49">
        <f>F117-D117</f>
        <v>463.2120000000001</v>
      </c>
      <c r="K117" s="49">
        <f>G117-D117</f>
        <v>186.70799999999997</v>
      </c>
      <c r="L117" s="49">
        <f>H117-D117</f>
        <v>48.455999999999904</v>
      </c>
      <c r="M117" s="49">
        <f>I117-D117</f>
        <v>-89.79600000000005</v>
      </c>
      <c r="N117" s="38"/>
      <c r="O117" s="43"/>
      <c r="P117" s="43"/>
      <c r="Q117" s="44"/>
      <c r="R117" s="45"/>
      <c r="S117" s="21"/>
      <c r="T117" s="21"/>
    </row>
    <row r="118" spans="1:20" s="7" customFormat="1" ht="12.75" hidden="1">
      <c r="A118" s="21"/>
      <c r="B118" s="35" t="s">
        <v>114</v>
      </c>
      <c r="C118" s="36">
        <v>195.31</v>
      </c>
      <c r="D118" s="47">
        <f>C118*600*0.3/100</f>
        <v>351.55800000000005</v>
      </c>
      <c r="E118" s="48">
        <v>460.14</v>
      </c>
      <c r="F118" s="49">
        <f>E118*600*0.3/100</f>
        <v>828.2520000000001</v>
      </c>
      <c r="G118" s="49">
        <f>E118*600*0.2/100</f>
        <v>552.168</v>
      </c>
      <c r="H118" s="49">
        <f>E118*600*0.15/100</f>
        <v>414.126</v>
      </c>
      <c r="I118" s="49">
        <f>E118*600*0.1/100</f>
        <v>276.084</v>
      </c>
      <c r="J118" s="49">
        <f>F118-D118</f>
        <v>476.694</v>
      </c>
      <c r="K118" s="49">
        <f>G118-D118</f>
        <v>200.60999999999996</v>
      </c>
      <c r="L118" s="49">
        <f>H118-D118</f>
        <v>62.56799999999993</v>
      </c>
      <c r="M118" s="49">
        <f>I118-D118</f>
        <v>-75.47400000000005</v>
      </c>
      <c r="N118" s="38"/>
      <c r="O118" s="43"/>
      <c r="P118" s="43"/>
      <c r="Q118" s="44"/>
      <c r="R118" s="45"/>
      <c r="S118" s="21"/>
      <c r="T118" s="21"/>
    </row>
    <row r="119" spans="1:20" s="7" customFormat="1" ht="12.75" hidden="1">
      <c r="A119" s="21"/>
      <c r="B119" s="35" t="s">
        <v>115</v>
      </c>
      <c r="C119" s="36">
        <v>204.37</v>
      </c>
      <c r="D119" s="47">
        <f>C119*600*0.3/100</f>
        <v>367.86600000000004</v>
      </c>
      <c r="E119" s="48">
        <v>615.79</v>
      </c>
      <c r="F119" s="49">
        <f>E119*600*0.3/100</f>
        <v>1108.422</v>
      </c>
      <c r="G119" s="49">
        <f>E119*600*0.2/100</f>
        <v>738.948</v>
      </c>
      <c r="H119" s="49">
        <f>E119*600*0.15/100</f>
        <v>554.211</v>
      </c>
      <c r="I119" s="49">
        <f>E119*600*0.1/100</f>
        <v>369.474</v>
      </c>
      <c r="J119" s="49">
        <f>F119-D119</f>
        <v>740.556</v>
      </c>
      <c r="K119" s="49">
        <f>G119-D119</f>
        <v>371.08199999999994</v>
      </c>
      <c r="L119" s="49">
        <f>H119-D119</f>
        <v>186.34499999999997</v>
      </c>
      <c r="M119" s="49">
        <f>I119-D119</f>
        <v>1.6079999999999472</v>
      </c>
      <c r="N119" s="38"/>
      <c r="O119" s="43"/>
      <c r="P119" s="43"/>
      <c r="Q119" s="44"/>
      <c r="R119" s="45"/>
      <c r="S119" s="21"/>
      <c r="T119" s="21"/>
    </row>
    <row r="120" spans="1:20" s="7" customFormat="1" ht="12.75" hidden="1">
      <c r="A120" s="21"/>
      <c r="B120" s="35" t="s">
        <v>116</v>
      </c>
      <c r="C120" s="36">
        <v>193.8</v>
      </c>
      <c r="D120" s="47">
        <f>C120*600*0.3/100</f>
        <v>348.8400000000001</v>
      </c>
      <c r="E120" s="48">
        <v>466.19</v>
      </c>
      <c r="F120" s="49">
        <f>E120*600*0.3/100</f>
        <v>839.1420000000002</v>
      </c>
      <c r="G120" s="49">
        <f>E120*600*0.2/100</f>
        <v>559.428</v>
      </c>
      <c r="H120" s="49">
        <f>E120*600*0.15/100</f>
        <v>419.57099999999997</v>
      </c>
      <c r="I120" s="49">
        <f>E120*600*0.1/100</f>
        <v>279.714</v>
      </c>
      <c r="J120" s="49">
        <f>F120-D120</f>
        <v>490.3020000000001</v>
      </c>
      <c r="K120" s="49">
        <f>G120-D120</f>
        <v>210.5879999999999</v>
      </c>
      <c r="L120" s="49">
        <f>H120-D120</f>
        <v>70.73099999999988</v>
      </c>
      <c r="M120" s="49">
        <f>I120-D120</f>
        <v>-69.12600000000009</v>
      </c>
      <c r="N120" s="38"/>
      <c r="O120" s="43"/>
      <c r="P120" s="43"/>
      <c r="Q120" s="44"/>
      <c r="R120" s="45"/>
      <c r="S120" s="21"/>
      <c r="T120" s="21"/>
    </row>
    <row r="121" spans="1:20" s="7" customFormat="1" ht="12.75" hidden="1">
      <c r="A121" s="21"/>
      <c r="B121" s="35" t="s">
        <v>117</v>
      </c>
      <c r="C121" s="36">
        <v>191.36</v>
      </c>
      <c r="D121" s="47">
        <f>C121*600*0.3/100</f>
        <v>344.4480000000001</v>
      </c>
      <c r="E121" s="48">
        <v>464.96</v>
      </c>
      <c r="F121" s="49">
        <f>E121*600*0.3/100</f>
        <v>836.9280000000002</v>
      </c>
      <c r="G121" s="49">
        <f>E121*600*0.2/100</f>
        <v>557.952</v>
      </c>
      <c r="H121" s="49">
        <f>E121*600*0.15/100</f>
        <v>418.464</v>
      </c>
      <c r="I121" s="49">
        <f>E121*600*0.1/100</f>
        <v>278.976</v>
      </c>
      <c r="J121" s="49">
        <f>F121-D121</f>
        <v>492.48000000000013</v>
      </c>
      <c r="K121" s="49">
        <f>G121-D121</f>
        <v>213.5039999999999</v>
      </c>
      <c r="L121" s="49">
        <f>H121-D121</f>
        <v>74.0159999999999</v>
      </c>
      <c r="M121" s="49">
        <f>I121-D121</f>
        <v>-65.4720000000001</v>
      </c>
      <c r="N121" s="38"/>
      <c r="O121" s="43"/>
      <c r="P121" s="43"/>
      <c r="Q121" s="44"/>
      <c r="R121" s="45"/>
      <c r="S121" s="21"/>
      <c r="T121" s="21"/>
    </row>
    <row r="122" spans="1:20" s="7" customFormat="1" ht="12.75" hidden="1">
      <c r="A122" s="21"/>
      <c r="B122" s="35" t="s">
        <v>118</v>
      </c>
      <c r="C122" s="36">
        <v>202.23</v>
      </c>
      <c r="D122" s="47">
        <f>C122*600*0.3/100</f>
        <v>364.01400000000007</v>
      </c>
      <c r="E122" s="48">
        <v>462.76</v>
      </c>
      <c r="F122" s="49">
        <f>E122*600*0.3/100</f>
        <v>832.9680000000002</v>
      </c>
      <c r="G122" s="49">
        <f>E122*600*0.2/100</f>
        <v>555.312</v>
      </c>
      <c r="H122" s="49">
        <f>E122*600*0.15/100</f>
        <v>416.48400000000004</v>
      </c>
      <c r="I122" s="49">
        <f>E122*600*0.1/100</f>
        <v>277.656</v>
      </c>
      <c r="J122" s="49">
        <f>F122-D122</f>
        <v>468.9540000000001</v>
      </c>
      <c r="K122" s="49">
        <f>G122-D122</f>
        <v>191.29799999999994</v>
      </c>
      <c r="L122" s="49">
        <f>H122-D122</f>
        <v>52.46999999999997</v>
      </c>
      <c r="M122" s="49">
        <f>I122-D122</f>
        <v>-86.35800000000006</v>
      </c>
      <c r="N122" s="38"/>
      <c r="O122" s="43"/>
      <c r="P122" s="43"/>
      <c r="Q122" s="44"/>
      <c r="R122" s="45"/>
      <c r="S122" s="21"/>
      <c r="T122" s="21"/>
    </row>
    <row r="123" spans="1:20" s="7" customFormat="1" ht="12.75" hidden="1">
      <c r="A123" s="21"/>
      <c r="B123" s="35" t="s">
        <v>119</v>
      </c>
      <c r="C123" s="36">
        <v>204.37</v>
      </c>
      <c r="D123" s="47">
        <f>C123*600*0.3/100</f>
        <v>367.86600000000004</v>
      </c>
      <c r="E123" s="48">
        <v>615.79</v>
      </c>
      <c r="F123" s="49">
        <f>E123*600*0.3/100</f>
        <v>1108.422</v>
      </c>
      <c r="G123" s="49">
        <f>E123*600*0.2/100</f>
        <v>738.948</v>
      </c>
      <c r="H123" s="49">
        <f>E123*600*0.15/100</f>
        <v>554.211</v>
      </c>
      <c r="I123" s="49">
        <f>E123*600*0.1/100</f>
        <v>369.474</v>
      </c>
      <c r="J123" s="49">
        <f>F123-D123</f>
        <v>740.556</v>
      </c>
      <c r="K123" s="49">
        <f>G123-D123</f>
        <v>371.08199999999994</v>
      </c>
      <c r="L123" s="49">
        <f>H123-D123</f>
        <v>186.34499999999997</v>
      </c>
      <c r="M123" s="49">
        <f>I123-D123</f>
        <v>1.6079999999999472</v>
      </c>
      <c r="N123" s="38"/>
      <c r="O123" s="43"/>
      <c r="P123" s="43"/>
      <c r="Q123" s="44"/>
      <c r="R123" s="45"/>
      <c r="S123" s="21"/>
      <c r="T123" s="21"/>
    </row>
    <row r="124" spans="1:20" s="7" customFormat="1" ht="12.75" hidden="1">
      <c r="A124" s="21"/>
      <c r="B124" s="35" t="s">
        <v>120</v>
      </c>
      <c r="C124" s="36">
        <v>211.42</v>
      </c>
      <c r="D124" s="47">
        <f>C124*600*0.3/100</f>
        <v>380.556</v>
      </c>
      <c r="E124" s="48">
        <v>467.55</v>
      </c>
      <c r="F124" s="49">
        <f>E124*600*0.3/100</f>
        <v>841.5900000000001</v>
      </c>
      <c r="G124" s="49">
        <f>E124*600*0.2/100</f>
        <v>561.06</v>
      </c>
      <c r="H124" s="49">
        <f>E124*600*0.15/100</f>
        <v>420.795</v>
      </c>
      <c r="I124" s="49">
        <f>E124*600*0.1/100</f>
        <v>280.53</v>
      </c>
      <c r="J124" s="49">
        <f>F124-D124</f>
        <v>461.03400000000016</v>
      </c>
      <c r="K124" s="49">
        <f>G124-D124</f>
        <v>180.50399999999996</v>
      </c>
      <c r="L124" s="49">
        <f>H124-D124</f>
        <v>40.23900000000003</v>
      </c>
      <c r="M124" s="49">
        <f>I124-D124</f>
        <v>-100.02600000000001</v>
      </c>
      <c r="N124" s="38"/>
      <c r="O124" s="43"/>
      <c r="P124" s="43"/>
      <c r="Q124" s="44"/>
      <c r="R124" s="45"/>
      <c r="S124" s="21"/>
      <c r="T124" s="21"/>
    </row>
    <row r="125" spans="1:20" s="7" customFormat="1" ht="12.75" hidden="1">
      <c r="A125" s="21"/>
      <c r="B125" s="35" t="s">
        <v>121</v>
      </c>
      <c r="C125" s="36">
        <v>205.81</v>
      </c>
      <c r="D125" s="47">
        <f>C125*600*0.3/100</f>
        <v>370.458</v>
      </c>
      <c r="E125" s="48">
        <v>614.73</v>
      </c>
      <c r="F125" s="49">
        <f>E125*600*0.3/100</f>
        <v>1106.5140000000001</v>
      </c>
      <c r="G125" s="49">
        <f>E125*600*0.2/100</f>
        <v>737.676</v>
      </c>
      <c r="H125" s="49">
        <f>E125*600*0.15/100</f>
        <v>553.257</v>
      </c>
      <c r="I125" s="49">
        <f>E125*600*0.1/100</f>
        <v>368.838</v>
      </c>
      <c r="J125" s="49">
        <f>F125-D125</f>
        <v>736.056</v>
      </c>
      <c r="K125" s="49">
        <f>G125-D125</f>
        <v>367.218</v>
      </c>
      <c r="L125" s="49">
        <f>H125-D125</f>
        <v>182.79899999999992</v>
      </c>
      <c r="M125" s="49">
        <f>I125-D125</f>
        <v>-1.6200000000000045</v>
      </c>
      <c r="N125" s="38"/>
      <c r="O125" s="43"/>
      <c r="P125" s="43"/>
      <c r="Q125" s="44"/>
      <c r="R125" s="45"/>
      <c r="S125" s="21"/>
      <c r="T125" s="21"/>
    </row>
    <row r="126" spans="1:20" s="7" customFormat="1" ht="12.75" hidden="1">
      <c r="A126" s="21"/>
      <c r="B126" s="35" t="s">
        <v>122</v>
      </c>
      <c r="C126" s="36">
        <v>191.36</v>
      </c>
      <c r="D126" s="47">
        <f>C126*600*0.3/100</f>
        <v>344.4480000000001</v>
      </c>
      <c r="E126" s="48">
        <v>464.22</v>
      </c>
      <c r="F126" s="49">
        <f>E126*600*0.3/100</f>
        <v>835.596</v>
      </c>
      <c r="G126" s="49">
        <f>E126*600*0.2/100</f>
        <v>557.064</v>
      </c>
      <c r="H126" s="49">
        <f>E126*600*0.15/100</f>
        <v>417.79799999999994</v>
      </c>
      <c r="I126" s="49">
        <f>E126*600*0.1/100</f>
        <v>278.532</v>
      </c>
      <c r="J126" s="49">
        <f>F126-D126</f>
        <v>491.1479999999999</v>
      </c>
      <c r="K126" s="49">
        <f>G126-D126</f>
        <v>212.61599999999987</v>
      </c>
      <c r="L126" s="49">
        <f>H126-D126</f>
        <v>73.34999999999985</v>
      </c>
      <c r="M126" s="49">
        <f>I126-D126</f>
        <v>-65.91600000000011</v>
      </c>
      <c r="N126" s="38"/>
      <c r="O126" s="43"/>
      <c r="P126" s="43"/>
      <c r="Q126" s="44"/>
      <c r="R126" s="45"/>
      <c r="S126" s="21"/>
      <c r="T126" s="21"/>
    </row>
    <row r="127" spans="1:20" s="7" customFormat="1" ht="12.75" hidden="1">
      <c r="A127" s="21"/>
      <c r="B127" s="35" t="s">
        <v>123</v>
      </c>
      <c r="C127" s="36">
        <v>193.8</v>
      </c>
      <c r="D127" s="47">
        <f>C127*600*0.3/100</f>
        <v>348.8400000000001</v>
      </c>
      <c r="E127" s="48">
        <v>466.19</v>
      </c>
      <c r="F127" s="49">
        <f>E127*600*0.3/100</f>
        <v>839.1420000000002</v>
      </c>
      <c r="G127" s="49">
        <f>E127*600*0.2/100</f>
        <v>559.428</v>
      </c>
      <c r="H127" s="49">
        <f>E127*600*0.15/100</f>
        <v>419.57099999999997</v>
      </c>
      <c r="I127" s="49">
        <f>E127*600*0.1/100</f>
        <v>279.714</v>
      </c>
      <c r="J127" s="49">
        <f>F127-D127</f>
        <v>490.3020000000001</v>
      </c>
      <c r="K127" s="49">
        <f>G127-D127</f>
        <v>210.5879999999999</v>
      </c>
      <c r="L127" s="49">
        <f>H127-D127</f>
        <v>70.73099999999988</v>
      </c>
      <c r="M127" s="49">
        <f>I127-D127</f>
        <v>-69.12600000000009</v>
      </c>
      <c r="N127" s="38"/>
      <c r="O127" s="43"/>
      <c r="P127" s="43"/>
      <c r="Q127" s="44"/>
      <c r="R127" s="45"/>
      <c r="S127" s="21"/>
      <c r="T127" s="21"/>
    </row>
    <row r="128" spans="1:20" s="7" customFormat="1" ht="12.75" hidden="1">
      <c r="A128" s="21"/>
      <c r="B128" s="35" t="s">
        <v>124</v>
      </c>
      <c r="C128" s="36">
        <v>193.8</v>
      </c>
      <c r="D128" s="47">
        <f>C128*600*0.3/100</f>
        <v>348.8400000000001</v>
      </c>
      <c r="E128" s="48">
        <v>467.57</v>
      </c>
      <c r="F128" s="49">
        <f>E128*600*0.3/100</f>
        <v>841.6260000000001</v>
      </c>
      <c r="G128" s="49">
        <f>E128*600*0.2/100</f>
        <v>561.0840000000001</v>
      </c>
      <c r="H128" s="49">
        <f>E128*600*0.15/100</f>
        <v>420.81299999999993</v>
      </c>
      <c r="I128" s="49">
        <f>E128*600*0.1/100</f>
        <v>280.54200000000003</v>
      </c>
      <c r="J128" s="49">
        <f>F128-D128</f>
        <v>492.786</v>
      </c>
      <c r="K128" s="49">
        <f>G128-D128</f>
        <v>212.24399999999997</v>
      </c>
      <c r="L128" s="49">
        <f>H128-D128</f>
        <v>71.97299999999984</v>
      </c>
      <c r="M128" s="49">
        <f>I128-D128</f>
        <v>-68.29800000000006</v>
      </c>
      <c r="N128" s="38"/>
      <c r="O128" s="43"/>
      <c r="P128" s="43"/>
      <c r="Q128" s="44"/>
      <c r="R128" s="45"/>
      <c r="S128" s="21"/>
      <c r="T128" s="21"/>
    </row>
    <row r="129" spans="1:20" s="7" customFormat="1" ht="12.75" hidden="1">
      <c r="A129" s="21"/>
      <c r="B129" s="35" t="s">
        <v>125</v>
      </c>
      <c r="C129" s="36">
        <v>197.15</v>
      </c>
      <c r="D129" s="47">
        <f>C129*600*0.3/100</f>
        <v>354.87000000000006</v>
      </c>
      <c r="E129" s="48">
        <v>467.57</v>
      </c>
      <c r="F129" s="49">
        <f>E129*600*0.3/100</f>
        <v>841.6260000000001</v>
      </c>
      <c r="G129" s="49">
        <f>E129*600*0.2/100</f>
        <v>561.0840000000001</v>
      </c>
      <c r="H129" s="49">
        <f>E129*600*0.15/100</f>
        <v>420.81299999999993</v>
      </c>
      <c r="I129" s="49">
        <f>E129*600*0.1/100</f>
        <v>280.54200000000003</v>
      </c>
      <c r="J129" s="49">
        <f>F129-D129</f>
        <v>486.75600000000003</v>
      </c>
      <c r="K129" s="49">
        <f>G129-D129</f>
        <v>206.214</v>
      </c>
      <c r="L129" s="49">
        <f>H129-D129</f>
        <v>65.94299999999987</v>
      </c>
      <c r="M129" s="49">
        <f>I129-D129</f>
        <v>-74.32800000000003</v>
      </c>
      <c r="N129" s="38"/>
      <c r="O129" s="43"/>
      <c r="P129" s="43"/>
      <c r="Q129" s="44"/>
      <c r="R129" s="45"/>
      <c r="S129" s="21"/>
      <c r="T129" s="21"/>
    </row>
    <row r="130" spans="1:20" s="7" customFormat="1" ht="12.75" hidden="1">
      <c r="A130" s="21"/>
      <c r="B130" s="35" t="s">
        <v>126</v>
      </c>
      <c r="C130" s="36">
        <v>193.8</v>
      </c>
      <c r="D130" s="47">
        <f>C130*600*0.3/100</f>
        <v>348.8400000000001</v>
      </c>
      <c r="E130" s="48">
        <v>466.19</v>
      </c>
      <c r="F130" s="49">
        <f>E130*600*0.3/100</f>
        <v>839.1420000000002</v>
      </c>
      <c r="G130" s="49">
        <f>E130*600*0.2/100</f>
        <v>559.428</v>
      </c>
      <c r="H130" s="49">
        <f>E130*600*0.15/100</f>
        <v>419.57099999999997</v>
      </c>
      <c r="I130" s="49">
        <f>E130*600*0.1/100</f>
        <v>279.714</v>
      </c>
      <c r="J130" s="49">
        <f>F130-D130</f>
        <v>490.3020000000001</v>
      </c>
      <c r="K130" s="49">
        <f>G130-D130</f>
        <v>210.5879999999999</v>
      </c>
      <c r="L130" s="49">
        <f>H130-D130</f>
        <v>70.73099999999988</v>
      </c>
      <c r="M130" s="49">
        <f>I130-D130</f>
        <v>-69.12600000000009</v>
      </c>
      <c r="N130" s="38"/>
      <c r="O130" s="43"/>
      <c r="P130" s="43"/>
      <c r="Q130" s="44"/>
      <c r="R130" s="45"/>
      <c r="S130" s="21"/>
      <c r="T130" s="21"/>
    </row>
    <row r="131" spans="1:20" s="7" customFormat="1" ht="12.75" hidden="1">
      <c r="A131" s="21"/>
      <c r="B131" s="35" t="s">
        <v>127</v>
      </c>
      <c r="C131" s="36">
        <v>193.15</v>
      </c>
      <c r="D131" s="47">
        <f>C131*600*0.3/100</f>
        <v>347.6700000000001</v>
      </c>
      <c r="E131" s="48">
        <v>464.5</v>
      </c>
      <c r="F131" s="49">
        <f>E131*600*0.3/100</f>
        <v>836.1000000000001</v>
      </c>
      <c r="G131" s="49">
        <f>E131*600*0.2/100</f>
        <v>557.4</v>
      </c>
      <c r="H131" s="49">
        <f>E131*600*0.15/100</f>
        <v>418.05</v>
      </c>
      <c r="I131" s="49">
        <f>E131*600*0.1/100</f>
        <v>278.7</v>
      </c>
      <c r="J131" s="49">
        <f>F131-D131</f>
        <v>488.43000000000006</v>
      </c>
      <c r="K131" s="49">
        <f>G131-D131</f>
        <v>209.7299999999999</v>
      </c>
      <c r="L131" s="49">
        <f>H131-D131</f>
        <v>70.37999999999994</v>
      </c>
      <c r="M131" s="49">
        <f>I131-D131</f>
        <v>-68.97000000000008</v>
      </c>
      <c r="N131" s="38"/>
      <c r="O131" s="43"/>
      <c r="P131" s="43"/>
      <c r="Q131" s="44"/>
      <c r="R131" s="45"/>
      <c r="S131" s="21"/>
      <c r="T131" s="21"/>
    </row>
    <row r="132" spans="1:20" s="7" customFormat="1" ht="12.75" hidden="1">
      <c r="A132" s="21"/>
      <c r="B132" s="35" t="s">
        <v>128</v>
      </c>
      <c r="C132" s="36">
        <v>191.36</v>
      </c>
      <c r="D132" s="47">
        <f>C132*600*0.3/100</f>
        <v>344.4480000000001</v>
      </c>
      <c r="E132" s="48">
        <v>464.22</v>
      </c>
      <c r="F132" s="49">
        <f>E132*600*0.3/100</f>
        <v>835.596</v>
      </c>
      <c r="G132" s="49">
        <f>E132*600*0.2/100</f>
        <v>557.064</v>
      </c>
      <c r="H132" s="49">
        <f>E132*600*0.15/100</f>
        <v>417.79799999999994</v>
      </c>
      <c r="I132" s="49">
        <f>E132*600*0.1/100</f>
        <v>278.532</v>
      </c>
      <c r="J132" s="49">
        <f>F132-D132</f>
        <v>491.1479999999999</v>
      </c>
      <c r="K132" s="49">
        <f>G132-D132</f>
        <v>212.61599999999987</v>
      </c>
      <c r="L132" s="49">
        <f>H132-D132</f>
        <v>73.34999999999985</v>
      </c>
      <c r="M132" s="49">
        <f>I132-D132</f>
        <v>-65.91600000000011</v>
      </c>
      <c r="N132" s="38"/>
      <c r="O132" s="43"/>
      <c r="P132" s="43"/>
      <c r="Q132" s="44"/>
      <c r="R132" s="45"/>
      <c r="S132" s="21"/>
      <c r="T132" s="21"/>
    </row>
    <row r="133" spans="1:20" s="7" customFormat="1" ht="12.75" hidden="1">
      <c r="A133" s="21"/>
      <c r="B133" s="35" t="s">
        <v>129</v>
      </c>
      <c r="C133" s="36">
        <v>191.36</v>
      </c>
      <c r="D133" s="47">
        <f>C133*600*0.3/100</f>
        <v>344.4480000000001</v>
      </c>
      <c r="E133" s="48">
        <v>464.22</v>
      </c>
      <c r="F133" s="49">
        <f>E133*600*0.3/100</f>
        <v>835.596</v>
      </c>
      <c r="G133" s="49">
        <f>E133*600*0.2/100</f>
        <v>557.064</v>
      </c>
      <c r="H133" s="49">
        <f>E133*600*0.15/100</f>
        <v>417.79799999999994</v>
      </c>
      <c r="I133" s="49">
        <f>E133*600*0.1/100</f>
        <v>278.532</v>
      </c>
      <c r="J133" s="49">
        <f>F133-D133</f>
        <v>491.1479999999999</v>
      </c>
      <c r="K133" s="49">
        <f>G133-D133</f>
        <v>212.61599999999987</v>
      </c>
      <c r="L133" s="49">
        <f>H133-D133</f>
        <v>73.34999999999985</v>
      </c>
      <c r="M133" s="49">
        <f>I133-D133</f>
        <v>-65.91600000000011</v>
      </c>
      <c r="N133" s="38"/>
      <c r="O133" s="43"/>
      <c r="P133" s="43"/>
      <c r="Q133" s="44"/>
      <c r="R133" s="45"/>
      <c r="S133" s="21"/>
      <c r="T133" s="21"/>
    </row>
    <row r="134" spans="1:20" s="7" customFormat="1" ht="12.75" hidden="1">
      <c r="A134" s="21"/>
      <c r="B134" s="35" t="s">
        <v>130</v>
      </c>
      <c r="C134" s="36">
        <v>197.15</v>
      </c>
      <c r="D134" s="47">
        <f>C134*600*0.3/100</f>
        <v>354.87000000000006</v>
      </c>
      <c r="E134" s="48">
        <v>467.57</v>
      </c>
      <c r="F134" s="49">
        <f>E134*600*0.3/100</f>
        <v>841.6260000000001</v>
      </c>
      <c r="G134" s="49">
        <f>E134*600*0.2/100</f>
        <v>561.0840000000001</v>
      </c>
      <c r="H134" s="49">
        <f>E134*600*0.15/100</f>
        <v>420.81299999999993</v>
      </c>
      <c r="I134" s="49">
        <f>E134*600*0.1/100</f>
        <v>280.54200000000003</v>
      </c>
      <c r="J134" s="49">
        <f>F134-D134</f>
        <v>486.75600000000003</v>
      </c>
      <c r="K134" s="49">
        <f>G134-D134</f>
        <v>206.214</v>
      </c>
      <c r="L134" s="49">
        <f>H134-D134</f>
        <v>65.94299999999987</v>
      </c>
      <c r="M134" s="49">
        <f>I134-D134</f>
        <v>-74.32800000000003</v>
      </c>
      <c r="N134" s="38"/>
      <c r="O134" s="43"/>
      <c r="P134" s="43"/>
      <c r="Q134" s="44"/>
      <c r="R134" s="45"/>
      <c r="S134" s="21"/>
      <c r="T134" s="21"/>
    </row>
    <row r="135" spans="1:20" s="7" customFormat="1" ht="12.75" hidden="1">
      <c r="A135" s="21"/>
      <c r="B135" s="35" t="s">
        <v>131</v>
      </c>
      <c r="C135" s="36">
        <v>80.53</v>
      </c>
      <c r="D135" s="47">
        <f>C135*600*0.3/100</f>
        <v>144.954</v>
      </c>
      <c r="E135" s="48">
        <v>280.1</v>
      </c>
      <c r="F135" s="49">
        <f>E135*600*0.3/100</f>
        <v>504.18000000000006</v>
      </c>
      <c r="G135" s="49">
        <f>E135*600*0.2/100</f>
        <v>336.12</v>
      </c>
      <c r="H135" s="49">
        <f>E135*600*0.15/100</f>
        <v>252.09</v>
      </c>
      <c r="I135" s="49">
        <f>E135*600*0.1/100</f>
        <v>168.06</v>
      </c>
      <c r="J135" s="49">
        <f>F135-D135</f>
        <v>359.22600000000006</v>
      </c>
      <c r="K135" s="49">
        <f>G135-D135</f>
        <v>191.166</v>
      </c>
      <c r="L135" s="49">
        <f>H135-D135</f>
        <v>107.136</v>
      </c>
      <c r="M135" s="49">
        <f>I135-D135</f>
        <v>23.105999999999995</v>
      </c>
      <c r="N135" s="38"/>
      <c r="O135" s="43"/>
      <c r="P135" s="43"/>
      <c r="Q135" s="44"/>
      <c r="R135" s="45"/>
      <c r="S135" s="21"/>
      <c r="T135" s="21"/>
    </row>
    <row r="136" spans="1:20" s="7" customFormat="1" ht="12.75" hidden="1">
      <c r="A136" s="21"/>
      <c r="B136" s="35" t="s">
        <v>132</v>
      </c>
      <c r="C136" s="36">
        <v>80.48</v>
      </c>
      <c r="D136" s="47">
        <f>C136*600*0.3/100</f>
        <v>144.864</v>
      </c>
      <c r="E136" s="48">
        <v>280.94</v>
      </c>
      <c r="F136" s="49">
        <f>E136*600*0.3/100</f>
        <v>505.69200000000006</v>
      </c>
      <c r="G136" s="49">
        <f>E136*600*0.2/100</f>
        <v>337.12800000000004</v>
      </c>
      <c r="H136" s="49">
        <f>E136*600*0.15/100</f>
        <v>252.84599999999998</v>
      </c>
      <c r="I136" s="49">
        <f>E136*600*0.1/100</f>
        <v>168.56400000000002</v>
      </c>
      <c r="J136" s="49">
        <f>F136-D136</f>
        <v>360.8280000000001</v>
      </c>
      <c r="K136" s="49">
        <f>G136-D136</f>
        <v>192.26400000000004</v>
      </c>
      <c r="L136" s="49">
        <f>H136-D136</f>
        <v>107.98199999999997</v>
      </c>
      <c r="M136" s="49">
        <f>I136-D136</f>
        <v>23.700000000000017</v>
      </c>
      <c r="N136" s="38"/>
      <c r="O136" s="43"/>
      <c r="P136" s="43"/>
      <c r="Q136" s="44"/>
      <c r="R136" s="45"/>
      <c r="S136" s="21"/>
      <c r="T136" s="21"/>
    </row>
    <row r="137" spans="1:20" s="7" customFormat="1" ht="12.75" hidden="1">
      <c r="A137" s="21"/>
      <c r="B137" s="35" t="s">
        <v>133</v>
      </c>
      <c r="C137" s="36">
        <v>78.22</v>
      </c>
      <c r="D137" s="47">
        <f>C137*600*0.3/100</f>
        <v>140.79600000000002</v>
      </c>
      <c r="E137" s="48">
        <v>280.01</v>
      </c>
      <c r="F137" s="49">
        <f>E137*600*0.3/100</f>
        <v>504.0180000000001</v>
      </c>
      <c r="G137" s="49">
        <f>E137*600*0.2/100</f>
        <v>336.01200000000006</v>
      </c>
      <c r="H137" s="49">
        <f>E137*600*0.15/100</f>
        <v>252.009</v>
      </c>
      <c r="I137" s="49">
        <f>E137*600*0.1/100</f>
        <v>168.00600000000003</v>
      </c>
      <c r="J137" s="49">
        <f>F137-D137</f>
        <v>363.2220000000001</v>
      </c>
      <c r="K137" s="49">
        <f>G137-D137</f>
        <v>195.21600000000004</v>
      </c>
      <c r="L137" s="49">
        <f>H137-D137</f>
        <v>111.21299999999997</v>
      </c>
      <c r="M137" s="49">
        <f>I137-D137</f>
        <v>27.210000000000008</v>
      </c>
      <c r="N137" s="38"/>
      <c r="O137" s="43"/>
      <c r="P137" s="43"/>
      <c r="Q137" s="44"/>
      <c r="R137" s="45"/>
      <c r="S137" s="21"/>
      <c r="T137" s="21"/>
    </row>
    <row r="138" spans="1:20" s="7" customFormat="1" ht="12.75" hidden="1">
      <c r="A138" s="21"/>
      <c r="B138" s="35" t="s">
        <v>134</v>
      </c>
      <c r="C138" s="36">
        <v>77.67</v>
      </c>
      <c r="D138" s="47">
        <f>C138*600*0.3/100</f>
        <v>139.806</v>
      </c>
      <c r="E138" s="48">
        <v>277.59</v>
      </c>
      <c r="F138" s="49">
        <f>E138*600*0.3/100</f>
        <v>499.662</v>
      </c>
      <c r="G138" s="49">
        <f>E138*600*0.2/100</f>
        <v>333.10799999999995</v>
      </c>
      <c r="H138" s="49">
        <f>E138*600*0.15/100</f>
        <v>249.83099999999996</v>
      </c>
      <c r="I138" s="49">
        <f>E138*600*0.1/100</f>
        <v>166.55399999999997</v>
      </c>
      <c r="J138" s="49">
        <f>F138-D138</f>
        <v>359.856</v>
      </c>
      <c r="K138" s="49">
        <f>G138-D138</f>
        <v>193.30199999999994</v>
      </c>
      <c r="L138" s="49">
        <f>H138-D138</f>
        <v>110.02499999999995</v>
      </c>
      <c r="M138" s="49">
        <f>I138-D138</f>
        <v>26.747999999999962</v>
      </c>
      <c r="N138" s="38"/>
      <c r="O138" s="43"/>
      <c r="P138" s="43"/>
      <c r="Q138" s="44"/>
      <c r="R138" s="45"/>
      <c r="S138" s="21"/>
      <c r="T138" s="21"/>
    </row>
    <row r="139" spans="1:20" s="7" customFormat="1" ht="12.75" hidden="1">
      <c r="A139" s="21"/>
      <c r="B139" s="35" t="s">
        <v>135</v>
      </c>
      <c r="C139" s="36">
        <v>80.53</v>
      </c>
      <c r="D139" s="47">
        <f>C139*600*0.3/100</f>
        <v>144.954</v>
      </c>
      <c r="E139" s="48">
        <v>280.1</v>
      </c>
      <c r="F139" s="49">
        <f>E139*600*0.3/100</f>
        <v>504.18000000000006</v>
      </c>
      <c r="G139" s="49">
        <f>E139*600*0.2/100</f>
        <v>336.12</v>
      </c>
      <c r="H139" s="49">
        <f>E139*600*0.15/100</f>
        <v>252.09</v>
      </c>
      <c r="I139" s="49">
        <f>E139*600*0.1/100</f>
        <v>168.06</v>
      </c>
      <c r="J139" s="49">
        <f>F139-D139</f>
        <v>359.22600000000006</v>
      </c>
      <c r="K139" s="49">
        <f>G139-D139</f>
        <v>191.166</v>
      </c>
      <c r="L139" s="49">
        <f>H139-D139</f>
        <v>107.136</v>
      </c>
      <c r="M139" s="49">
        <f>I139-D139</f>
        <v>23.105999999999995</v>
      </c>
      <c r="N139" s="38"/>
      <c r="O139" s="43"/>
      <c r="P139" s="43"/>
      <c r="Q139" s="44"/>
      <c r="R139" s="45"/>
      <c r="S139" s="21"/>
      <c r="T139" s="21"/>
    </row>
    <row r="140" spans="1:20" s="7" customFormat="1" ht="12.75" hidden="1">
      <c r="A140" s="21"/>
      <c r="B140" s="35"/>
      <c r="C140" s="36"/>
      <c r="D140" s="47"/>
      <c r="E140" s="48"/>
      <c r="F140" s="49"/>
      <c r="G140" s="49"/>
      <c r="H140" s="49"/>
      <c r="I140" s="49"/>
      <c r="J140" s="49"/>
      <c r="K140" s="49"/>
      <c r="L140" s="49"/>
      <c r="M140" s="49"/>
      <c r="N140" s="38"/>
      <c r="O140" s="43"/>
      <c r="P140" s="43"/>
      <c r="Q140" s="44"/>
      <c r="R140" s="45"/>
      <c r="S140" s="21"/>
      <c r="T140" s="21"/>
    </row>
    <row r="141" spans="1:20" s="7" customFormat="1" ht="36" customHeight="1">
      <c r="A141" s="21"/>
      <c r="B141" s="50" t="s">
        <v>136</v>
      </c>
      <c r="C141" s="36"/>
      <c r="D141" s="47"/>
      <c r="E141" s="41"/>
      <c r="F141" s="49"/>
      <c r="G141" s="49"/>
      <c r="H141" s="49"/>
      <c r="I141" s="49"/>
      <c r="J141" s="49"/>
      <c r="K141" s="49"/>
      <c r="L141" s="49"/>
      <c r="M141" s="49"/>
      <c r="N141" s="38">
        <f>(C144+C145+C146+C148+C149+C150+C152+C153+C154+C155+C156+C157+C158)/13</f>
        <v>105.87692307692306</v>
      </c>
      <c r="O141" s="38">
        <f>N141*600*0.3/100</f>
        <v>190.5784615384615</v>
      </c>
      <c r="P141" s="38">
        <f>O141*1.25</f>
        <v>238.2230769230769</v>
      </c>
      <c r="Q141" s="39">
        <f>(E144+E145+E146+E148+E149+E150+E152+E153+E154+E155+E156+E157+E158)/13</f>
        <v>166.97384615384615</v>
      </c>
      <c r="R141" s="40">
        <f>P141/Q141/6</f>
        <v>0.2377848212064533</v>
      </c>
      <c r="S141" s="21"/>
      <c r="T141" s="21"/>
    </row>
    <row r="142" spans="1:20" s="7" customFormat="1" ht="12.75" hidden="1">
      <c r="A142" s="21"/>
      <c r="B142" s="46" t="s">
        <v>21</v>
      </c>
      <c r="C142" s="36"/>
      <c r="D142" s="47"/>
      <c r="E142" s="41"/>
      <c r="F142" s="49"/>
      <c r="G142" s="49"/>
      <c r="H142" s="49"/>
      <c r="I142" s="49"/>
      <c r="J142" s="49"/>
      <c r="K142" s="49"/>
      <c r="L142" s="49"/>
      <c r="M142" s="49"/>
      <c r="N142" s="38"/>
      <c r="O142" s="38"/>
      <c r="P142" s="38"/>
      <c r="Q142" s="39"/>
      <c r="R142" s="40"/>
      <c r="S142" s="21"/>
      <c r="T142" s="21"/>
    </row>
    <row r="143" spans="1:20" s="7" customFormat="1" ht="12.75" hidden="1">
      <c r="A143" s="21"/>
      <c r="B143" s="46" t="s">
        <v>22</v>
      </c>
      <c r="C143" s="36"/>
      <c r="D143" s="47"/>
      <c r="E143" s="41"/>
      <c r="F143" s="49"/>
      <c r="G143" s="49"/>
      <c r="H143" s="49"/>
      <c r="I143" s="49"/>
      <c r="J143" s="49"/>
      <c r="K143" s="49"/>
      <c r="L143" s="49"/>
      <c r="M143" s="49"/>
      <c r="N143" s="38"/>
      <c r="O143" s="38"/>
      <c r="P143" s="38"/>
      <c r="Q143" s="39"/>
      <c r="R143" s="40"/>
      <c r="S143" s="21"/>
      <c r="T143" s="21"/>
    </row>
    <row r="144" spans="1:20" s="7" customFormat="1" ht="12.75" hidden="1">
      <c r="A144" s="21"/>
      <c r="B144" s="35" t="s">
        <v>137</v>
      </c>
      <c r="C144" s="36">
        <v>106.8</v>
      </c>
      <c r="D144" s="47">
        <f>C144*600*0.3/100</f>
        <v>192.24000000000004</v>
      </c>
      <c r="E144" s="48">
        <v>173.86</v>
      </c>
      <c r="F144" s="49">
        <f>E144*600*0.3/100</f>
        <v>312.9480000000001</v>
      </c>
      <c r="G144" s="49">
        <f>E144*600*0.2/100</f>
        <v>208.63200000000003</v>
      </c>
      <c r="H144" s="49">
        <f>E144*600*0.15/100</f>
        <v>156.47400000000002</v>
      </c>
      <c r="I144" s="49">
        <f>E144*600*0.1/100</f>
        <v>104.31600000000002</v>
      </c>
      <c r="J144" s="49">
        <f>F144-D144</f>
        <v>120.70800000000006</v>
      </c>
      <c r="K144" s="49">
        <f>G144-D144</f>
        <v>16.391999999999996</v>
      </c>
      <c r="L144" s="49">
        <f>H144-D144</f>
        <v>-35.76600000000002</v>
      </c>
      <c r="M144" s="49">
        <f>I144-D144</f>
        <v>-87.92400000000002</v>
      </c>
      <c r="N144" s="38"/>
      <c r="O144" s="43"/>
      <c r="P144" s="43"/>
      <c r="Q144" s="44"/>
      <c r="R144" s="45"/>
      <c r="S144" s="21"/>
      <c r="T144" s="21"/>
    </row>
    <row r="145" spans="1:20" s="7" customFormat="1" ht="12.75" hidden="1">
      <c r="A145" s="21"/>
      <c r="B145" s="35" t="s">
        <v>138</v>
      </c>
      <c r="C145" s="36">
        <v>114.79</v>
      </c>
      <c r="D145" s="47">
        <f>C145*600*0.3/100</f>
        <v>206.62200000000004</v>
      </c>
      <c r="E145" s="48">
        <v>180.68</v>
      </c>
      <c r="F145" s="49">
        <f>E145*600*0.3/100</f>
        <v>325.22400000000005</v>
      </c>
      <c r="G145" s="49">
        <f>E145*600*0.2/100</f>
        <v>216.81600000000003</v>
      </c>
      <c r="H145" s="49">
        <f>E145*600*0.15/100</f>
        <v>162.612</v>
      </c>
      <c r="I145" s="49">
        <f>E145*600*0.1/100</f>
        <v>108.40800000000002</v>
      </c>
      <c r="J145" s="49">
        <f>F145-D145</f>
        <v>118.602</v>
      </c>
      <c r="K145" s="49">
        <f>G145-D145</f>
        <v>10.193999999999988</v>
      </c>
      <c r="L145" s="49">
        <f>H145-D145</f>
        <v>-44.01000000000005</v>
      </c>
      <c r="M145" s="49">
        <f>I145-D145</f>
        <v>-98.21400000000003</v>
      </c>
      <c r="N145" s="38"/>
      <c r="O145" s="43"/>
      <c r="P145" s="43"/>
      <c r="Q145" s="44"/>
      <c r="R145" s="45"/>
      <c r="S145" s="21"/>
      <c r="T145" s="21"/>
    </row>
    <row r="146" spans="1:20" s="7" customFormat="1" ht="12.75" hidden="1">
      <c r="A146" s="21"/>
      <c r="B146" s="35" t="s">
        <v>139</v>
      </c>
      <c r="C146" s="36">
        <v>96.53</v>
      </c>
      <c r="D146" s="47">
        <f>C146*600*0.3/100</f>
        <v>173.75400000000002</v>
      </c>
      <c r="E146" s="48">
        <v>159.8</v>
      </c>
      <c r="F146" s="49">
        <f>E146*600*0.3/100</f>
        <v>287.64000000000004</v>
      </c>
      <c r="G146" s="49">
        <f>E146*600*0.2/100</f>
        <v>191.76</v>
      </c>
      <c r="H146" s="49">
        <f>E146*600*0.15/100</f>
        <v>143.82</v>
      </c>
      <c r="I146" s="49">
        <f>E146*600*0.1/100</f>
        <v>95.88</v>
      </c>
      <c r="J146" s="49">
        <f>F146-D146</f>
        <v>113.88600000000002</v>
      </c>
      <c r="K146" s="49">
        <f>G146-D146</f>
        <v>18.005999999999972</v>
      </c>
      <c r="L146" s="49">
        <f>H146-D146</f>
        <v>-29.934000000000026</v>
      </c>
      <c r="M146" s="49">
        <f>I146-D146</f>
        <v>-77.87400000000002</v>
      </c>
      <c r="N146" s="38"/>
      <c r="O146" s="43"/>
      <c r="P146" s="43"/>
      <c r="Q146" s="44"/>
      <c r="R146" s="45"/>
      <c r="S146" s="21"/>
      <c r="T146" s="21"/>
    </row>
    <row r="147" spans="1:20" s="7" customFormat="1" ht="12.75" hidden="1">
      <c r="A147" s="21"/>
      <c r="B147" s="35" t="s">
        <v>140</v>
      </c>
      <c r="C147" s="36">
        <v>115.05</v>
      </c>
      <c r="D147" s="47">
        <f>C147*600*0.3/100</f>
        <v>207.09000000000003</v>
      </c>
      <c r="E147" s="48">
        <v>183.77</v>
      </c>
      <c r="F147" s="49">
        <f>E147*600*0.3/100</f>
        <v>330.78600000000006</v>
      </c>
      <c r="G147" s="49">
        <f>E147*600*0.2/100</f>
        <v>220.524</v>
      </c>
      <c r="H147" s="49">
        <f>E147*600*0.15/100</f>
        <v>165.393</v>
      </c>
      <c r="I147" s="49">
        <f>E147*600*0.1/100</f>
        <v>110.262</v>
      </c>
      <c r="J147" s="49">
        <f>F147-D147</f>
        <v>123.69600000000003</v>
      </c>
      <c r="K147" s="49">
        <f>G147-D147</f>
        <v>13.433999999999969</v>
      </c>
      <c r="L147" s="49">
        <f>H147-D147</f>
        <v>-41.69700000000003</v>
      </c>
      <c r="M147" s="49">
        <f>I147-D147</f>
        <v>-96.82800000000003</v>
      </c>
      <c r="N147" s="38"/>
      <c r="O147" s="43"/>
      <c r="P147" s="43"/>
      <c r="Q147" s="44"/>
      <c r="R147" s="45"/>
      <c r="S147" s="21"/>
      <c r="T147" s="21"/>
    </row>
    <row r="148" spans="1:20" s="7" customFormat="1" ht="12.75" hidden="1">
      <c r="A148" s="21"/>
      <c r="B148" s="35" t="s">
        <v>141</v>
      </c>
      <c r="C148" s="36">
        <v>115.05</v>
      </c>
      <c r="D148" s="47">
        <f>C148*600*0.3/100</f>
        <v>207.09000000000003</v>
      </c>
      <c r="E148" s="48">
        <v>183.77</v>
      </c>
      <c r="F148" s="49">
        <f>E148*600*0.3/100</f>
        <v>330.78600000000006</v>
      </c>
      <c r="G148" s="49">
        <f>E148*600*0.2/100</f>
        <v>220.524</v>
      </c>
      <c r="H148" s="49">
        <f>E148*600*0.15/100</f>
        <v>165.393</v>
      </c>
      <c r="I148" s="49">
        <f>E148*600*0.1/100</f>
        <v>110.262</v>
      </c>
      <c r="J148" s="49">
        <f>F148-D148</f>
        <v>123.69600000000003</v>
      </c>
      <c r="K148" s="49">
        <f>G148-D148</f>
        <v>13.433999999999969</v>
      </c>
      <c r="L148" s="49">
        <f>H148-D148</f>
        <v>-41.69700000000003</v>
      </c>
      <c r="M148" s="49">
        <f>I148-D148</f>
        <v>-96.82800000000003</v>
      </c>
      <c r="N148" s="38"/>
      <c r="O148" s="43"/>
      <c r="P148" s="43"/>
      <c r="Q148" s="44"/>
      <c r="R148" s="45"/>
      <c r="S148" s="21"/>
      <c r="T148" s="21"/>
    </row>
    <row r="149" spans="1:20" s="7" customFormat="1" ht="12.75" hidden="1">
      <c r="A149" s="21"/>
      <c r="B149" s="35" t="s">
        <v>142</v>
      </c>
      <c r="C149" s="36">
        <v>106.8</v>
      </c>
      <c r="D149" s="47">
        <f>C149*600*0.3/100</f>
        <v>192.24000000000004</v>
      </c>
      <c r="E149" s="48">
        <v>173.86</v>
      </c>
      <c r="F149" s="49">
        <f>E149*600*0.3/100</f>
        <v>312.9480000000001</v>
      </c>
      <c r="G149" s="49">
        <f>E149*600*0.2/100</f>
        <v>208.63200000000003</v>
      </c>
      <c r="H149" s="49">
        <f>E149*600*0.15/100</f>
        <v>156.47400000000002</v>
      </c>
      <c r="I149" s="49">
        <f>E149*600*0.1/100</f>
        <v>104.31600000000002</v>
      </c>
      <c r="J149" s="49">
        <f>F149-D149</f>
        <v>120.70800000000006</v>
      </c>
      <c r="K149" s="49">
        <f>G149-D149</f>
        <v>16.391999999999996</v>
      </c>
      <c r="L149" s="49">
        <f>H149-D149</f>
        <v>-35.76600000000002</v>
      </c>
      <c r="M149" s="49">
        <f>I149-D149</f>
        <v>-87.92400000000002</v>
      </c>
      <c r="N149" s="38"/>
      <c r="O149" s="43"/>
      <c r="P149" s="43"/>
      <c r="Q149" s="44"/>
      <c r="R149" s="45"/>
      <c r="S149" s="21"/>
      <c r="T149" s="21"/>
    </row>
    <row r="150" spans="1:20" s="7" customFormat="1" ht="12.75" hidden="1">
      <c r="A150" s="21"/>
      <c r="B150" s="35" t="s">
        <v>143</v>
      </c>
      <c r="C150" s="36">
        <v>113.79</v>
      </c>
      <c r="D150" s="47">
        <f>C150*600*0.3/100</f>
        <v>204.82200000000003</v>
      </c>
      <c r="E150" s="48">
        <v>169.83</v>
      </c>
      <c r="F150" s="49">
        <f>E150*600*0.3/100</f>
        <v>305.6940000000001</v>
      </c>
      <c r="G150" s="49">
        <f>E150*600*0.2/100</f>
        <v>203.79600000000005</v>
      </c>
      <c r="H150" s="49">
        <f>E150*600*0.15/100</f>
        <v>152.847</v>
      </c>
      <c r="I150" s="49">
        <f>E150*600*0.1/100</f>
        <v>101.89800000000002</v>
      </c>
      <c r="J150" s="49">
        <f>F150-D150</f>
        <v>100.87200000000004</v>
      </c>
      <c r="K150" s="49">
        <f>G150-D150</f>
        <v>-1.025999999999982</v>
      </c>
      <c r="L150" s="49">
        <f>H150-D150</f>
        <v>-51.97500000000002</v>
      </c>
      <c r="M150" s="49">
        <f>I150-D150</f>
        <v>-102.924</v>
      </c>
      <c r="N150" s="38"/>
      <c r="O150" s="43"/>
      <c r="P150" s="43"/>
      <c r="Q150" s="44"/>
      <c r="R150" s="45"/>
      <c r="S150" s="21"/>
      <c r="T150" s="21"/>
    </row>
    <row r="151" spans="1:20" s="7" customFormat="1" ht="12.75" hidden="1">
      <c r="A151" s="21"/>
      <c r="B151" s="35" t="s">
        <v>144</v>
      </c>
      <c r="C151" s="36">
        <v>96.53</v>
      </c>
      <c r="D151" s="47">
        <f>C151*600*0.3/100</f>
        <v>173.75400000000002</v>
      </c>
      <c r="E151" s="48">
        <v>159.8</v>
      </c>
      <c r="F151" s="49">
        <f>E151*600*0.3/100</f>
        <v>287.64000000000004</v>
      </c>
      <c r="G151" s="49">
        <f>E151*600*0.2/100</f>
        <v>191.76</v>
      </c>
      <c r="H151" s="49">
        <f>E151*600*0.15/100</f>
        <v>143.82</v>
      </c>
      <c r="I151" s="49">
        <f>E151*600*0.1/100</f>
        <v>95.88</v>
      </c>
      <c r="J151" s="49">
        <f>F151-D151</f>
        <v>113.88600000000002</v>
      </c>
      <c r="K151" s="49">
        <f>G151-D151</f>
        <v>18.005999999999972</v>
      </c>
      <c r="L151" s="49">
        <f>H151-D151</f>
        <v>-29.934000000000026</v>
      </c>
      <c r="M151" s="49">
        <f>I151-D151</f>
        <v>-77.87400000000002</v>
      </c>
      <c r="N151" s="38"/>
      <c r="O151" s="43"/>
      <c r="P151" s="43"/>
      <c r="Q151" s="44"/>
      <c r="R151" s="45"/>
      <c r="S151" s="21"/>
      <c r="T151" s="21"/>
    </row>
    <row r="152" spans="1:20" s="7" customFormat="1" ht="12.75" hidden="1">
      <c r="A152" s="21"/>
      <c r="B152" s="35" t="s">
        <v>145</v>
      </c>
      <c r="C152" s="36">
        <v>89.64</v>
      </c>
      <c r="D152" s="47">
        <f>C152*600*0.3/100</f>
        <v>161.35200000000003</v>
      </c>
      <c r="E152" s="48">
        <v>154.21</v>
      </c>
      <c r="F152" s="49">
        <f>E152*600*0.3/100</f>
        <v>277.57800000000003</v>
      </c>
      <c r="G152" s="49">
        <f>E152*600*0.2/100</f>
        <v>185.05200000000002</v>
      </c>
      <c r="H152" s="49">
        <f>E152*600*0.15/100</f>
        <v>138.789</v>
      </c>
      <c r="I152" s="49">
        <f>E152*600*0.1/100</f>
        <v>92.52600000000001</v>
      </c>
      <c r="J152" s="49">
        <f>F152-D152</f>
        <v>116.226</v>
      </c>
      <c r="K152" s="49">
        <f>G152-D152</f>
        <v>23.69999999999999</v>
      </c>
      <c r="L152" s="49">
        <f>H152-D152</f>
        <v>-22.563000000000045</v>
      </c>
      <c r="M152" s="49">
        <f>I152-D152</f>
        <v>-68.82600000000002</v>
      </c>
      <c r="N152" s="38"/>
      <c r="O152" s="43"/>
      <c r="P152" s="43"/>
      <c r="Q152" s="44"/>
      <c r="R152" s="45"/>
      <c r="S152" s="21"/>
      <c r="T152" s="21"/>
    </row>
    <row r="153" spans="1:20" s="7" customFormat="1" ht="12.75" hidden="1">
      <c r="A153" s="21"/>
      <c r="B153" s="35" t="s">
        <v>146</v>
      </c>
      <c r="C153" s="36">
        <v>101.4</v>
      </c>
      <c r="D153" s="47">
        <f>C153*600*0.3/100</f>
        <v>182.52000000000004</v>
      </c>
      <c r="E153" s="48">
        <v>156.07</v>
      </c>
      <c r="F153" s="49">
        <f>E153*600*0.3/100</f>
        <v>280.92600000000004</v>
      </c>
      <c r="G153" s="49">
        <f>E153*600*0.2/100</f>
        <v>187.28400000000002</v>
      </c>
      <c r="H153" s="49">
        <f>E153*600*0.15/100</f>
        <v>140.463</v>
      </c>
      <c r="I153" s="49">
        <f>E153*600*0.1/100</f>
        <v>93.64200000000001</v>
      </c>
      <c r="J153" s="49">
        <f>F153-D153</f>
        <v>98.406</v>
      </c>
      <c r="K153" s="49">
        <f>G153-D153</f>
        <v>4.763999999999982</v>
      </c>
      <c r="L153" s="49">
        <f>H153-D153</f>
        <v>-42.057000000000045</v>
      </c>
      <c r="M153" s="49">
        <f>I153-D153</f>
        <v>-88.87800000000003</v>
      </c>
      <c r="N153" s="38"/>
      <c r="O153" s="43"/>
      <c r="P153" s="43"/>
      <c r="Q153" s="44"/>
      <c r="R153" s="45"/>
      <c r="S153" s="21"/>
      <c r="T153" s="21"/>
    </row>
    <row r="154" spans="1:20" s="7" customFormat="1" ht="12.75" hidden="1">
      <c r="A154" s="21"/>
      <c r="B154" s="35" t="s">
        <v>147</v>
      </c>
      <c r="C154" s="36">
        <v>99.52</v>
      </c>
      <c r="D154" s="47">
        <f>C154*600*0.3/100</f>
        <v>179.13600000000002</v>
      </c>
      <c r="E154" s="48">
        <v>154.62</v>
      </c>
      <c r="F154" s="49">
        <f>E154*600*0.3/100</f>
        <v>278.31600000000003</v>
      </c>
      <c r="G154" s="49">
        <f>E154*600*0.2/100</f>
        <v>185.544</v>
      </c>
      <c r="H154" s="49">
        <f>E154*600*0.15/100</f>
        <v>139.158</v>
      </c>
      <c r="I154" s="49">
        <f>E154*600*0.1/100</f>
        <v>92.772</v>
      </c>
      <c r="J154" s="49">
        <f>F154-D154</f>
        <v>99.18</v>
      </c>
      <c r="K154" s="49">
        <f>G154-D154</f>
        <v>6.407999999999987</v>
      </c>
      <c r="L154" s="49">
        <f>H154-D154</f>
        <v>-39.97800000000004</v>
      </c>
      <c r="M154" s="49">
        <f>I154-D154</f>
        <v>-86.36400000000002</v>
      </c>
      <c r="N154" s="38"/>
      <c r="O154" s="43"/>
      <c r="P154" s="43"/>
      <c r="Q154" s="44"/>
      <c r="R154" s="45"/>
      <c r="S154" s="21"/>
      <c r="T154" s="21"/>
    </row>
    <row r="155" spans="1:20" s="7" customFormat="1" ht="12.75" hidden="1">
      <c r="A155" s="21"/>
      <c r="B155" s="35" t="s">
        <v>148</v>
      </c>
      <c r="C155" s="36">
        <v>107.75</v>
      </c>
      <c r="D155" s="47">
        <f>C155*600*0.3/100</f>
        <v>193.95000000000005</v>
      </c>
      <c r="E155" s="48">
        <v>166.59</v>
      </c>
      <c r="F155" s="49">
        <f>E155*600*0.3/100</f>
        <v>299.862</v>
      </c>
      <c r="G155" s="49">
        <f>E155*600*0.2/100</f>
        <v>199.90800000000002</v>
      </c>
      <c r="H155" s="49">
        <f>E155*600*0.15/100</f>
        <v>149.93099999999998</v>
      </c>
      <c r="I155" s="49">
        <f>E155*600*0.1/100</f>
        <v>99.95400000000001</v>
      </c>
      <c r="J155" s="49">
        <f>F155-D155</f>
        <v>105.91199999999998</v>
      </c>
      <c r="K155" s="49">
        <f>G155-D155</f>
        <v>5.95799999999997</v>
      </c>
      <c r="L155" s="49">
        <f>H155-D155</f>
        <v>-44.01900000000006</v>
      </c>
      <c r="M155" s="49">
        <f>I155-D155</f>
        <v>-93.99600000000004</v>
      </c>
      <c r="N155" s="38"/>
      <c r="O155" s="43"/>
      <c r="P155" s="43"/>
      <c r="Q155" s="44"/>
      <c r="R155" s="45"/>
      <c r="S155" s="21"/>
      <c r="T155" s="21"/>
    </row>
    <row r="156" spans="1:20" s="7" customFormat="1" ht="12.75" hidden="1">
      <c r="A156" s="21"/>
      <c r="B156" s="35" t="s">
        <v>149</v>
      </c>
      <c r="C156" s="36">
        <v>115.05</v>
      </c>
      <c r="D156" s="47">
        <f>C156*600*0.3/100</f>
        <v>207.09000000000003</v>
      </c>
      <c r="E156" s="48">
        <v>183.77</v>
      </c>
      <c r="F156" s="49">
        <f>E156*600*0.3/100</f>
        <v>330.78600000000006</v>
      </c>
      <c r="G156" s="49">
        <f>E156*600*0.2/100</f>
        <v>220.524</v>
      </c>
      <c r="H156" s="49">
        <f>E156*600*0.15/100</f>
        <v>165.393</v>
      </c>
      <c r="I156" s="49">
        <f>E156*600*0.1/100</f>
        <v>110.262</v>
      </c>
      <c r="J156" s="49">
        <f>F156-D156</f>
        <v>123.69600000000003</v>
      </c>
      <c r="K156" s="49">
        <f>G156-D156</f>
        <v>13.433999999999969</v>
      </c>
      <c r="L156" s="49">
        <f>H156-D156</f>
        <v>-41.69700000000003</v>
      </c>
      <c r="M156" s="49">
        <f>I156-D156</f>
        <v>-96.82800000000003</v>
      </c>
      <c r="N156" s="38"/>
      <c r="O156" s="43"/>
      <c r="P156" s="43"/>
      <c r="Q156" s="44"/>
      <c r="R156" s="45"/>
      <c r="S156" s="21"/>
      <c r="T156" s="21"/>
    </row>
    <row r="157" spans="1:20" s="7" customFormat="1" ht="12.75" hidden="1">
      <c r="A157" s="21"/>
      <c r="B157" s="35" t="s">
        <v>150</v>
      </c>
      <c r="C157" s="36">
        <v>96.09</v>
      </c>
      <c r="D157" s="47">
        <f>C157*600*0.3/100</f>
        <v>172.96200000000005</v>
      </c>
      <c r="E157" s="48">
        <v>147.55</v>
      </c>
      <c r="F157" s="49">
        <f>E157*600*0.3/100</f>
        <v>265.59000000000003</v>
      </c>
      <c r="G157" s="49">
        <f>E157*600*0.2/100</f>
        <v>177.06</v>
      </c>
      <c r="H157" s="49">
        <f>E157*600*0.15/100</f>
        <v>132.795</v>
      </c>
      <c r="I157" s="49">
        <f>E157*600*0.1/100</f>
        <v>88.53</v>
      </c>
      <c r="J157" s="49">
        <f>F157-D157</f>
        <v>92.62799999999999</v>
      </c>
      <c r="K157" s="49">
        <f>G157-D157</f>
        <v>4.097999999999956</v>
      </c>
      <c r="L157" s="49">
        <f>H157-D157</f>
        <v>-40.16700000000006</v>
      </c>
      <c r="M157" s="49">
        <f>I157-D157</f>
        <v>-84.43200000000004</v>
      </c>
      <c r="N157" s="38"/>
      <c r="O157" s="43"/>
      <c r="P157" s="43"/>
      <c r="Q157" s="44"/>
      <c r="R157" s="45"/>
      <c r="S157" s="21"/>
      <c r="T157" s="21"/>
    </row>
    <row r="158" spans="1:20" s="7" customFormat="1" ht="12.75" hidden="1">
      <c r="A158" s="21"/>
      <c r="B158" s="35" t="s">
        <v>151</v>
      </c>
      <c r="C158" s="36">
        <v>113.19</v>
      </c>
      <c r="D158" s="47">
        <f>C158*600*0.3/100</f>
        <v>203.74200000000005</v>
      </c>
      <c r="E158" s="48">
        <v>166.05</v>
      </c>
      <c r="F158" s="49">
        <f>E158*600*0.3/100</f>
        <v>298.89000000000004</v>
      </c>
      <c r="G158" s="49">
        <f>E158*600*0.2/100</f>
        <v>199.26</v>
      </c>
      <c r="H158" s="49">
        <f>E158*600*0.15/100</f>
        <v>149.445</v>
      </c>
      <c r="I158" s="49">
        <f>E158*600*0.1/100</f>
        <v>99.63</v>
      </c>
      <c r="J158" s="49">
        <f>F158-D158</f>
        <v>95.148</v>
      </c>
      <c r="K158" s="49">
        <f>G158-D158</f>
        <v>-4.482000000000056</v>
      </c>
      <c r="L158" s="49">
        <f>H158-D158</f>
        <v>-54.297000000000054</v>
      </c>
      <c r="M158" s="49">
        <f>I158-D158</f>
        <v>-104.11200000000005</v>
      </c>
      <c r="N158" s="38"/>
      <c r="O158" s="43"/>
      <c r="P158" s="43"/>
      <c r="Q158" s="44"/>
      <c r="R158" s="45"/>
      <c r="S158" s="21"/>
      <c r="T158" s="21"/>
    </row>
    <row r="159" spans="1:20" s="7" customFormat="1" ht="12.75" customHeight="1" hidden="1">
      <c r="A159" s="21"/>
      <c r="B159" s="35"/>
      <c r="C159" s="36"/>
      <c r="D159" s="47"/>
      <c r="E159" s="48"/>
      <c r="F159" s="49"/>
      <c r="G159" s="49"/>
      <c r="H159" s="49"/>
      <c r="I159" s="49"/>
      <c r="J159" s="49"/>
      <c r="K159" s="49"/>
      <c r="L159" s="49"/>
      <c r="M159" s="49"/>
      <c r="N159" s="38"/>
      <c r="O159" s="43"/>
      <c r="P159" s="43"/>
      <c r="Q159" s="44"/>
      <c r="R159" s="45"/>
      <c r="S159" s="21"/>
      <c r="T159" s="21"/>
    </row>
    <row r="160" spans="1:20" s="7" customFormat="1" ht="34.5" customHeight="1">
      <c r="A160" s="21"/>
      <c r="B160" s="50" t="s">
        <v>152</v>
      </c>
      <c r="C160" s="36"/>
      <c r="D160" s="47"/>
      <c r="E160" s="41"/>
      <c r="F160" s="49"/>
      <c r="G160" s="49"/>
      <c r="H160" s="49"/>
      <c r="I160" s="49"/>
      <c r="J160" s="49"/>
      <c r="K160" s="49"/>
      <c r="L160" s="49"/>
      <c r="M160" s="49"/>
      <c r="N160" s="38">
        <f>(C163+C164+C167+C168+C171+C173+C174+C175+C176+C177)/10</f>
        <v>76.181</v>
      </c>
      <c r="O160" s="38">
        <f>N160*600*0.3/100</f>
        <v>137.12580000000003</v>
      </c>
      <c r="P160" s="38">
        <f>O160*1.25</f>
        <v>171.40725000000003</v>
      </c>
      <c r="Q160" s="39">
        <f>(E163+E164+E167+E168+E171+E173+E174+E175+E176+E177)/10</f>
        <v>176.416</v>
      </c>
      <c r="R160" s="40">
        <f>P160/Q160/6</f>
        <v>0.16193471680573193</v>
      </c>
      <c r="S160" s="21"/>
      <c r="T160" s="21"/>
    </row>
    <row r="161" spans="1:20" s="7" customFormat="1" ht="12.75" hidden="1">
      <c r="A161" s="21"/>
      <c r="B161" s="46" t="s">
        <v>21</v>
      </c>
      <c r="C161" s="36"/>
      <c r="D161" s="47"/>
      <c r="E161" s="41"/>
      <c r="F161" s="49"/>
      <c r="G161" s="49"/>
      <c r="H161" s="49"/>
      <c r="I161" s="49"/>
      <c r="J161" s="49"/>
      <c r="K161" s="49"/>
      <c r="L161" s="49"/>
      <c r="M161" s="49"/>
      <c r="N161" s="38"/>
      <c r="O161" s="38"/>
      <c r="P161" s="38"/>
      <c r="Q161" s="39"/>
      <c r="R161" s="40"/>
      <c r="S161" s="21"/>
      <c r="T161" s="21"/>
    </row>
    <row r="162" spans="1:20" s="7" customFormat="1" ht="12.75" hidden="1">
      <c r="A162" s="21"/>
      <c r="B162" s="46" t="s">
        <v>22</v>
      </c>
      <c r="C162" s="36"/>
      <c r="D162" s="47"/>
      <c r="E162" s="41"/>
      <c r="F162" s="49"/>
      <c r="G162" s="49"/>
      <c r="H162" s="49"/>
      <c r="I162" s="49"/>
      <c r="J162" s="49"/>
      <c r="K162" s="49"/>
      <c r="L162" s="49"/>
      <c r="M162" s="49"/>
      <c r="N162" s="38"/>
      <c r="O162" s="38"/>
      <c r="P162" s="38"/>
      <c r="Q162" s="39"/>
      <c r="R162" s="40"/>
      <c r="S162" s="21"/>
      <c r="T162" s="21"/>
    </row>
    <row r="163" spans="1:20" s="7" customFormat="1" ht="12.75" hidden="1">
      <c r="A163" s="21"/>
      <c r="B163" s="35" t="s">
        <v>153</v>
      </c>
      <c r="C163" s="36">
        <v>73.45</v>
      </c>
      <c r="D163" s="47">
        <f>C163*600*0.3/100</f>
        <v>132.21</v>
      </c>
      <c r="E163" s="48">
        <v>182.4</v>
      </c>
      <c r="F163" s="49">
        <f>E163*600*0.3/100</f>
        <v>328.32000000000005</v>
      </c>
      <c r="G163" s="49">
        <f>E163*600*0.2/100</f>
        <v>218.88</v>
      </c>
      <c r="H163" s="49">
        <f>E163*600*0.15/100</f>
        <v>164.16</v>
      </c>
      <c r="I163" s="49">
        <f>E163*600*0.1/100</f>
        <v>109.44</v>
      </c>
      <c r="J163" s="49">
        <f>F163-D163</f>
        <v>196.11000000000004</v>
      </c>
      <c r="K163" s="49">
        <f>G163-D163</f>
        <v>86.66999999999999</v>
      </c>
      <c r="L163" s="49">
        <f>H163-D163</f>
        <v>31.94999999999999</v>
      </c>
      <c r="M163" s="49">
        <f>I163-D163</f>
        <v>-22.77000000000001</v>
      </c>
      <c r="N163" s="38"/>
      <c r="O163" s="43"/>
      <c r="P163" s="43"/>
      <c r="Q163" s="44"/>
      <c r="R163" s="45"/>
      <c r="S163" s="21"/>
      <c r="T163" s="21"/>
    </row>
    <row r="164" spans="1:20" s="7" customFormat="1" ht="12.75" hidden="1">
      <c r="A164" s="21"/>
      <c r="B164" s="35" t="s">
        <v>154</v>
      </c>
      <c r="C164" s="36">
        <v>63.88</v>
      </c>
      <c r="D164" s="47">
        <f>C164*600*0.3/100</f>
        <v>114.98400000000001</v>
      </c>
      <c r="E164" s="48">
        <v>171.41</v>
      </c>
      <c r="F164" s="49">
        <f>E164*600*0.3/100</f>
        <v>308.538</v>
      </c>
      <c r="G164" s="49">
        <f>E164*600*0.2/100</f>
        <v>205.692</v>
      </c>
      <c r="H164" s="49">
        <f>E164*600*0.15/100</f>
        <v>154.269</v>
      </c>
      <c r="I164" s="49">
        <f>E164*600*0.1/100</f>
        <v>102.846</v>
      </c>
      <c r="J164" s="49">
        <f>F164-D164</f>
        <v>193.554</v>
      </c>
      <c r="K164" s="49">
        <f>G164-D164</f>
        <v>90.708</v>
      </c>
      <c r="L164" s="49">
        <f>H164-D164</f>
        <v>39.285</v>
      </c>
      <c r="M164" s="49">
        <f>I164-D164</f>
        <v>-12.138000000000005</v>
      </c>
      <c r="N164" s="38"/>
      <c r="O164" s="43"/>
      <c r="P164" s="43"/>
      <c r="Q164" s="44"/>
      <c r="R164" s="45"/>
      <c r="S164" s="21"/>
      <c r="T164" s="21"/>
    </row>
    <row r="165" spans="1:20" s="7" customFormat="1" ht="12.75" hidden="1">
      <c r="A165" s="21"/>
      <c r="B165" s="35" t="s">
        <v>155</v>
      </c>
      <c r="C165" s="36">
        <v>73.45</v>
      </c>
      <c r="D165" s="47">
        <f>C165*600*0.3/100</f>
        <v>132.21</v>
      </c>
      <c r="E165" s="48">
        <v>182.4</v>
      </c>
      <c r="F165" s="49">
        <f>E165*600*0.3/100</f>
        <v>328.32000000000005</v>
      </c>
      <c r="G165" s="49">
        <f>E165*600*0.2/100</f>
        <v>218.88</v>
      </c>
      <c r="H165" s="49">
        <f>E165*600*0.15/100</f>
        <v>164.16</v>
      </c>
      <c r="I165" s="49">
        <f>E165*600*0.1/100</f>
        <v>109.44</v>
      </c>
      <c r="J165" s="49">
        <f>F165-D165</f>
        <v>196.11000000000004</v>
      </c>
      <c r="K165" s="49">
        <f>G165-D165</f>
        <v>86.66999999999999</v>
      </c>
      <c r="L165" s="49">
        <f>H165-D165</f>
        <v>31.94999999999999</v>
      </c>
      <c r="M165" s="49">
        <f>I165-D165</f>
        <v>-22.77000000000001</v>
      </c>
      <c r="N165" s="38"/>
      <c r="O165" s="43"/>
      <c r="P165" s="43"/>
      <c r="Q165" s="44"/>
      <c r="R165" s="45"/>
      <c r="S165" s="21"/>
      <c r="T165" s="21"/>
    </row>
    <row r="166" spans="1:20" s="7" customFormat="1" ht="12.75" hidden="1">
      <c r="A166" s="21"/>
      <c r="B166" s="35" t="s">
        <v>156</v>
      </c>
      <c r="C166" s="36">
        <v>63.88</v>
      </c>
      <c r="D166" s="47">
        <f>C166*600*0.3/100</f>
        <v>114.98400000000001</v>
      </c>
      <c r="E166" s="48">
        <v>171.41</v>
      </c>
      <c r="F166" s="49">
        <f>E166*600*0.3/100</f>
        <v>308.538</v>
      </c>
      <c r="G166" s="49">
        <f>E166*600*0.2/100</f>
        <v>205.692</v>
      </c>
      <c r="H166" s="49">
        <f>E166*600*0.15/100</f>
        <v>154.269</v>
      </c>
      <c r="I166" s="49">
        <f>E166*600*0.1/100</f>
        <v>102.846</v>
      </c>
      <c r="J166" s="49">
        <f>F166-D166</f>
        <v>193.554</v>
      </c>
      <c r="K166" s="49">
        <f>G166-D166</f>
        <v>90.708</v>
      </c>
      <c r="L166" s="49">
        <f>H166-D166</f>
        <v>39.285</v>
      </c>
      <c r="M166" s="49">
        <f>I166-D166</f>
        <v>-12.138000000000005</v>
      </c>
      <c r="N166" s="38"/>
      <c r="O166" s="43"/>
      <c r="P166" s="43"/>
      <c r="Q166" s="44"/>
      <c r="R166" s="45"/>
      <c r="S166" s="21"/>
      <c r="T166" s="21"/>
    </row>
    <row r="167" spans="1:20" s="7" customFormat="1" ht="12.75" hidden="1">
      <c r="A167" s="21"/>
      <c r="B167" s="35" t="s">
        <v>157</v>
      </c>
      <c r="C167" s="36">
        <v>80.96</v>
      </c>
      <c r="D167" s="47">
        <f>C167*600*0.3/100</f>
        <v>145.72799999999998</v>
      </c>
      <c r="E167" s="48">
        <v>187.37</v>
      </c>
      <c r="F167" s="49">
        <f>E167*600*0.3/100</f>
        <v>337.2660000000001</v>
      </c>
      <c r="G167" s="49">
        <f>E167*600*0.2/100</f>
        <v>224.84400000000002</v>
      </c>
      <c r="H167" s="49">
        <f>E167*600*0.15/100</f>
        <v>168.63299999999998</v>
      </c>
      <c r="I167" s="49">
        <f>E167*600*0.1/100</f>
        <v>112.42200000000001</v>
      </c>
      <c r="J167" s="49">
        <f>F167-D167</f>
        <v>191.5380000000001</v>
      </c>
      <c r="K167" s="49">
        <f>G167-D167</f>
        <v>79.11600000000004</v>
      </c>
      <c r="L167" s="49">
        <f>H167-D167</f>
        <v>22.905</v>
      </c>
      <c r="M167" s="49">
        <f>I167-D167</f>
        <v>-33.30599999999997</v>
      </c>
      <c r="N167" s="38"/>
      <c r="O167" s="43"/>
      <c r="P167" s="43"/>
      <c r="Q167" s="44"/>
      <c r="R167" s="45"/>
      <c r="S167" s="21"/>
      <c r="T167" s="21"/>
    </row>
    <row r="168" spans="1:20" s="7" customFormat="1" ht="12.75" hidden="1">
      <c r="A168" s="21"/>
      <c r="B168" s="35" t="s">
        <v>158</v>
      </c>
      <c r="C168" s="36">
        <v>76.1</v>
      </c>
      <c r="D168" s="47">
        <f>C168*600*0.3/100</f>
        <v>136.98000000000002</v>
      </c>
      <c r="E168" s="48">
        <v>183.58</v>
      </c>
      <c r="F168" s="49">
        <f>E168*600*0.3/100</f>
        <v>330.4440000000001</v>
      </c>
      <c r="G168" s="49">
        <f>E168*600*0.2/100</f>
        <v>220.29600000000005</v>
      </c>
      <c r="H168" s="49">
        <f>E168*600*0.15/100</f>
        <v>165.222</v>
      </c>
      <c r="I168" s="49">
        <f>E168*600*0.1/100</f>
        <v>110.14800000000002</v>
      </c>
      <c r="J168" s="49">
        <f>F168-D168</f>
        <v>193.46400000000006</v>
      </c>
      <c r="K168" s="49">
        <f>G168-D168</f>
        <v>83.31600000000003</v>
      </c>
      <c r="L168" s="49">
        <f>H168-D168</f>
        <v>28.24199999999999</v>
      </c>
      <c r="M168" s="49">
        <f>I168-D168</f>
        <v>-26.831999999999994</v>
      </c>
      <c r="N168" s="38"/>
      <c r="O168" s="43"/>
      <c r="P168" s="43"/>
      <c r="Q168" s="44"/>
      <c r="R168" s="45"/>
      <c r="S168" s="21"/>
      <c r="T168" s="21"/>
    </row>
    <row r="169" spans="1:20" s="7" customFormat="1" ht="12.75" hidden="1">
      <c r="A169" s="21"/>
      <c r="B169" s="35" t="s">
        <v>159</v>
      </c>
      <c r="C169" s="36">
        <v>63.88</v>
      </c>
      <c r="D169" s="47">
        <f>C169*600*0.3/100</f>
        <v>114.98400000000001</v>
      </c>
      <c r="E169" s="48">
        <v>171.41</v>
      </c>
      <c r="F169" s="49">
        <f>E169*600*0.3/100</f>
        <v>308.538</v>
      </c>
      <c r="G169" s="49">
        <f>E169*600*0.2/100</f>
        <v>205.692</v>
      </c>
      <c r="H169" s="49">
        <f>E169*600*0.15/100</f>
        <v>154.269</v>
      </c>
      <c r="I169" s="49">
        <f>E169*600*0.1/100</f>
        <v>102.846</v>
      </c>
      <c r="J169" s="49">
        <f>F169-D169</f>
        <v>193.554</v>
      </c>
      <c r="K169" s="49">
        <f>G169-D169</f>
        <v>90.708</v>
      </c>
      <c r="L169" s="49">
        <f>H169-D169</f>
        <v>39.285</v>
      </c>
      <c r="M169" s="49">
        <f>I169-D169</f>
        <v>-12.138000000000005</v>
      </c>
      <c r="N169" s="38"/>
      <c r="O169" s="43"/>
      <c r="P169" s="43"/>
      <c r="Q169" s="44"/>
      <c r="R169" s="45"/>
      <c r="S169" s="21"/>
      <c r="T169" s="21"/>
    </row>
    <row r="170" spans="1:20" s="7" customFormat="1" ht="12.75" hidden="1">
      <c r="A170" s="21"/>
      <c r="B170" s="35" t="s">
        <v>160</v>
      </c>
      <c r="C170" s="36">
        <v>76.48</v>
      </c>
      <c r="D170" s="47">
        <f>C170*600*0.3/100</f>
        <v>137.66400000000002</v>
      </c>
      <c r="E170" s="48">
        <v>179.13</v>
      </c>
      <c r="F170" s="49">
        <f>E170*600*0.3/100</f>
        <v>322.434</v>
      </c>
      <c r="G170" s="49">
        <f>E170*600*0.2/100</f>
        <v>214.95600000000002</v>
      </c>
      <c r="H170" s="49">
        <f>E170*600*0.15/100</f>
        <v>161.21699999999998</v>
      </c>
      <c r="I170" s="49">
        <f>E170*600*0.1/100</f>
        <v>107.47800000000001</v>
      </c>
      <c r="J170" s="49">
        <f>F170-D170</f>
        <v>184.77</v>
      </c>
      <c r="K170" s="49">
        <f>G170-D170</f>
        <v>77.292</v>
      </c>
      <c r="L170" s="49">
        <f>H170-D170</f>
        <v>23.55299999999997</v>
      </c>
      <c r="M170" s="49">
        <f>I170-D170</f>
        <v>-30.186000000000007</v>
      </c>
      <c r="N170" s="38"/>
      <c r="O170" s="43"/>
      <c r="P170" s="43"/>
      <c r="Q170" s="44"/>
      <c r="R170" s="45"/>
      <c r="S170" s="21"/>
      <c r="T170" s="21"/>
    </row>
    <row r="171" spans="1:20" s="7" customFormat="1" ht="12.75" hidden="1">
      <c r="A171" s="21"/>
      <c r="B171" s="35" t="s">
        <v>161</v>
      </c>
      <c r="C171" s="36">
        <v>76.48</v>
      </c>
      <c r="D171" s="47">
        <f>C171*600*0.3/100</f>
        <v>137.66400000000002</v>
      </c>
      <c r="E171" s="48">
        <v>175.15</v>
      </c>
      <c r="F171" s="49">
        <f>E171*600*0.3/100</f>
        <v>315.27000000000004</v>
      </c>
      <c r="G171" s="49">
        <f>E171*600*0.2/100</f>
        <v>210.18</v>
      </c>
      <c r="H171" s="49">
        <f>E171*600*0.15/100</f>
        <v>157.635</v>
      </c>
      <c r="I171" s="49">
        <f>E171*600*0.1/100</f>
        <v>105.09</v>
      </c>
      <c r="J171" s="49">
        <f>F171-D171</f>
        <v>177.60600000000002</v>
      </c>
      <c r="K171" s="49">
        <f>G171-D171</f>
        <v>72.51599999999999</v>
      </c>
      <c r="L171" s="49">
        <f>H171-D171</f>
        <v>19.970999999999975</v>
      </c>
      <c r="M171" s="49">
        <f>I171-D171</f>
        <v>-32.57400000000001</v>
      </c>
      <c r="N171" s="38"/>
      <c r="O171" s="43"/>
      <c r="P171" s="43"/>
      <c r="Q171" s="44"/>
      <c r="R171" s="45"/>
      <c r="S171" s="21"/>
      <c r="T171" s="21"/>
    </row>
    <row r="172" spans="1:20" s="7" customFormat="1" ht="12.75" hidden="1">
      <c r="A172" s="21"/>
      <c r="B172" s="35" t="s">
        <v>162</v>
      </c>
      <c r="C172" s="36">
        <v>63.88</v>
      </c>
      <c r="D172" s="47">
        <f>C172*600*0.3/100</f>
        <v>114.98400000000001</v>
      </c>
      <c r="E172" s="48">
        <v>171.41</v>
      </c>
      <c r="F172" s="49">
        <f>E172*600*0.3/100</f>
        <v>308.538</v>
      </c>
      <c r="G172" s="49">
        <f>E172*600*0.2/100</f>
        <v>205.692</v>
      </c>
      <c r="H172" s="49">
        <f>E172*600*0.15/100</f>
        <v>154.269</v>
      </c>
      <c r="I172" s="49">
        <f>E172*600*0.1/100</f>
        <v>102.846</v>
      </c>
      <c r="J172" s="49">
        <f>F172-D172</f>
        <v>193.554</v>
      </c>
      <c r="K172" s="49">
        <f>G172-D172</f>
        <v>90.708</v>
      </c>
      <c r="L172" s="49">
        <f>H172-D172</f>
        <v>39.285</v>
      </c>
      <c r="M172" s="49">
        <f>I172-D172</f>
        <v>-12.138000000000005</v>
      </c>
      <c r="N172" s="38"/>
      <c r="O172" s="43"/>
      <c r="P172" s="43"/>
      <c r="Q172" s="44"/>
      <c r="R172" s="45"/>
      <c r="S172" s="21"/>
      <c r="T172" s="21"/>
    </row>
    <row r="173" spans="1:20" s="7" customFormat="1" ht="12.75" hidden="1">
      <c r="A173" s="21"/>
      <c r="B173" s="35" t="s">
        <v>163</v>
      </c>
      <c r="C173" s="36">
        <v>73.67</v>
      </c>
      <c r="D173" s="47">
        <f>C173*600*0.3/100</f>
        <v>132.60600000000002</v>
      </c>
      <c r="E173" s="48">
        <v>168.63</v>
      </c>
      <c r="F173" s="49">
        <f>E173*600*0.3/100</f>
        <v>303.53400000000005</v>
      </c>
      <c r="G173" s="49">
        <f>E173*600*0.2/100</f>
        <v>202.35600000000002</v>
      </c>
      <c r="H173" s="49">
        <f>E173*600*0.15/100</f>
        <v>151.767</v>
      </c>
      <c r="I173" s="49">
        <f>E173*600*0.1/100</f>
        <v>101.17800000000001</v>
      </c>
      <c r="J173" s="49">
        <f>F173-D173</f>
        <v>170.92800000000003</v>
      </c>
      <c r="K173" s="49">
        <f>G173-D173</f>
        <v>69.75</v>
      </c>
      <c r="L173" s="49">
        <f>H173-D173</f>
        <v>19.160999999999973</v>
      </c>
      <c r="M173" s="49">
        <f>I173-D173</f>
        <v>-31.42800000000001</v>
      </c>
      <c r="N173" s="38"/>
      <c r="O173" s="43"/>
      <c r="P173" s="43"/>
      <c r="Q173" s="44"/>
      <c r="R173" s="45"/>
      <c r="S173" s="21"/>
      <c r="T173" s="21"/>
    </row>
    <row r="174" spans="1:20" s="7" customFormat="1" ht="12.75" hidden="1">
      <c r="A174" s="21"/>
      <c r="B174" s="35" t="s">
        <v>164</v>
      </c>
      <c r="C174" s="36">
        <v>80.78</v>
      </c>
      <c r="D174" s="47">
        <f>C174*600*0.3/100</f>
        <v>145.40400000000002</v>
      </c>
      <c r="E174" s="48">
        <v>182.4</v>
      </c>
      <c r="F174" s="49">
        <f>E174*600*0.3/100</f>
        <v>328.32000000000005</v>
      </c>
      <c r="G174" s="49">
        <f>E174*600*0.2/100</f>
        <v>218.88</v>
      </c>
      <c r="H174" s="49">
        <f>E174*600*0.15/100</f>
        <v>164.16</v>
      </c>
      <c r="I174" s="49">
        <f>E174*600*0.1/100</f>
        <v>109.44</v>
      </c>
      <c r="J174" s="49">
        <f>F174-D174</f>
        <v>182.91600000000003</v>
      </c>
      <c r="K174" s="49">
        <f>G174-D174</f>
        <v>73.47599999999997</v>
      </c>
      <c r="L174" s="49">
        <f>H174-D174</f>
        <v>18.755999999999972</v>
      </c>
      <c r="M174" s="49">
        <f>I174-D174</f>
        <v>-35.96400000000003</v>
      </c>
      <c r="N174" s="38"/>
      <c r="O174" s="43"/>
      <c r="P174" s="43"/>
      <c r="Q174" s="44"/>
      <c r="R174" s="45"/>
      <c r="S174" s="21"/>
      <c r="T174" s="21"/>
    </row>
    <row r="175" spans="1:20" s="7" customFormat="1" ht="12.75" hidden="1">
      <c r="A175" s="21"/>
      <c r="B175" s="35" t="s">
        <v>165</v>
      </c>
      <c r="C175" s="36">
        <v>79.04</v>
      </c>
      <c r="D175" s="47">
        <f>C175*600*0.3/100</f>
        <v>142.27200000000005</v>
      </c>
      <c r="E175" s="48">
        <v>181.97</v>
      </c>
      <c r="F175" s="49">
        <f>E175*600*0.3/100</f>
        <v>327.54600000000005</v>
      </c>
      <c r="G175" s="49">
        <f>E175*600*0.2/100</f>
        <v>218.364</v>
      </c>
      <c r="H175" s="49">
        <f>E175*600*0.15/100</f>
        <v>163.773</v>
      </c>
      <c r="I175" s="49">
        <f>E175*600*0.1/100</f>
        <v>109.182</v>
      </c>
      <c r="J175" s="49">
        <f>F175-D175</f>
        <v>185.274</v>
      </c>
      <c r="K175" s="49">
        <f>G175-D175</f>
        <v>76.09199999999996</v>
      </c>
      <c r="L175" s="49">
        <f>H175-D175</f>
        <v>21.500999999999948</v>
      </c>
      <c r="M175" s="49">
        <f>I175-D175</f>
        <v>-33.090000000000046</v>
      </c>
      <c r="N175" s="38"/>
      <c r="O175" s="43"/>
      <c r="P175" s="43"/>
      <c r="Q175" s="44"/>
      <c r="R175" s="45"/>
      <c r="S175" s="21"/>
      <c r="T175" s="21"/>
    </row>
    <row r="176" spans="1:20" s="7" customFormat="1" ht="12.75" hidden="1">
      <c r="A176" s="21"/>
      <c r="B176" s="35" t="s">
        <v>166</v>
      </c>
      <c r="C176" s="36">
        <v>79.04</v>
      </c>
      <c r="D176" s="47">
        <f>C176*600*0.3/100</f>
        <v>142.27200000000005</v>
      </c>
      <c r="E176" s="48">
        <v>165.71</v>
      </c>
      <c r="F176" s="49">
        <f>E176*600*0.3/100</f>
        <v>298.278</v>
      </c>
      <c r="G176" s="49">
        <f>E176*600*0.2/100</f>
        <v>198.852</v>
      </c>
      <c r="H176" s="49">
        <f>E176*600*0.15/100</f>
        <v>149.139</v>
      </c>
      <c r="I176" s="49">
        <f>E176*600*0.1/100</f>
        <v>99.426</v>
      </c>
      <c r="J176" s="49">
        <f>F176-D176</f>
        <v>156.00599999999997</v>
      </c>
      <c r="K176" s="49">
        <f>G176-D176</f>
        <v>56.579999999999956</v>
      </c>
      <c r="L176" s="49">
        <f>H176-D176</f>
        <v>6.866999999999962</v>
      </c>
      <c r="M176" s="49">
        <f>I176-D176</f>
        <v>-42.846000000000046</v>
      </c>
      <c r="N176" s="38"/>
      <c r="O176" s="43"/>
      <c r="P176" s="43"/>
      <c r="Q176" s="44"/>
      <c r="R176" s="45"/>
      <c r="S176" s="21"/>
      <c r="T176" s="21"/>
    </row>
    <row r="177" spans="1:20" s="7" customFormat="1" ht="12.75" hidden="1">
      <c r="A177" s="21"/>
      <c r="B177" s="35" t="s">
        <v>167</v>
      </c>
      <c r="C177" s="36">
        <v>78.41</v>
      </c>
      <c r="D177" s="47">
        <f>C177*600*0.3/100</f>
        <v>141.13800000000003</v>
      </c>
      <c r="E177" s="48">
        <v>165.54</v>
      </c>
      <c r="F177" s="49">
        <f>E177*600*0.3/100</f>
        <v>297.97200000000004</v>
      </c>
      <c r="G177" s="49">
        <f>E177*600*0.2/100</f>
        <v>198.64800000000002</v>
      </c>
      <c r="H177" s="49">
        <f>E177*600*0.15/100</f>
        <v>148.986</v>
      </c>
      <c r="I177" s="49">
        <f>E177*600*0.1/100</f>
        <v>99.32400000000001</v>
      </c>
      <c r="J177" s="49">
        <f>F177-D177</f>
        <v>156.834</v>
      </c>
      <c r="K177" s="49">
        <f>G177-D177</f>
        <v>57.50999999999999</v>
      </c>
      <c r="L177" s="49">
        <f>H177-D177</f>
        <v>7.847999999999956</v>
      </c>
      <c r="M177" s="49">
        <f>I177-D177</f>
        <v>-41.81400000000002</v>
      </c>
      <c r="N177" s="38"/>
      <c r="O177" s="43"/>
      <c r="P177" s="43"/>
      <c r="Q177" s="44"/>
      <c r="R177" s="45"/>
      <c r="S177" s="21"/>
      <c r="T177" s="21"/>
    </row>
    <row r="178" spans="1:20" s="7" customFormat="1" ht="0.75" customHeight="1">
      <c r="A178" s="21"/>
      <c r="B178" s="35"/>
      <c r="C178" s="36"/>
      <c r="D178" s="47"/>
      <c r="E178" s="48"/>
      <c r="F178" s="49"/>
      <c r="G178" s="49"/>
      <c r="H178" s="49"/>
      <c r="I178" s="49"/>
      <c r="J178" s="49"/>
      <c r="K178" s="49"/>
      <c r="L178" s="49"/>
      <c r="M178" s="49"/>
      <c r="N178" s="38"/>
      <c r="O178" s="43"/>
      <c r="P178" s="43"/>
      <c r="Q178" s="44"/>
      <c r="R178" s="45"/>
      <c r="S178" s="21"/>
      <c r="T178" s="21"/>
    </row>
    <row r="179" spans="1:20" s="7" customFormat="1" ht="35.25" customHeight="1">
      <c r="A179" s="21"/>
      <c r="B179" s="50" t="s">
        <v>168</v>
      </c>
      <c r="C179" s="36"/>
      <c r="D179" s="47"/>
      <c r="E179" s="41"/>
      <c r="F179" s="49"/>
      <c r="G179" s="49"/>
      <c r="H179" s="49"/>
      <c r="I179" s="49"/>
      <c r="J179" s="49"/>
      <c r="K179" s="49"/>
      <c r="L179" s="49"/>
      <c r="M179" s="49"/>
      <c r="N179" s="38">
        <f>(C182+C183+C184+C185+C186+C187+C188+C189+C190+C191+C193+C192+C194+C198+C199)/14</f>
        <v>114.06428571428572</v>
      </c>
      <c r="O179" s="38">
        <f>N179*600*0.3/100</f>
        <v>205.31571428571434</v>
      </c>
      <c r="P179" s="38">
        <f>O179*1.25</f>
        <v>256.6446428571429</v>
      </c>
      <c r="Q179" s="39">
        <f>(E182+E184+E185+E186+E187+E188+E189+E190+E191+E192+E193+E194+E198+E199)/14</f>
        <v>341.6171428571429</v>
      </c>
      <c r="R179" s="40">
        <f>P179/Q179/6</f>
        <v>0.12521065771205864</v>
      </c>
      <c r="S179" s="21"/>
      <c r="T179" s="21"/>
    </row>
    <row r="180" spans="1:20" s="7" customFormat="1" ht="12.75" hidden="1">
      <c r="A180" s="21"/>
      <c r="B180" s="46" t="s">
        <v>21</v>
      </c>
      <c r="C180" s="36"/>
      <c r="D180" s="47"/>
      <c r="E180" s="41"/>
      <c r="F180" s="49"/>
      <c r="G180" s="49"/>
      <c r="H180" s="49"/>
      <c r="I180" s="49"/>
      <c r="J180" s="49"/>
      <c r="K180" s="49"/>
      <c r="L180" s="49"/>
      <c r="M180" s="49"/>
      <c r="N180" s="38"/>
      <c r="O180" s="38"/>
      <c r="P180" s="38"/>
      <c r="Q180" s="39"/>
      <c r="R180" s="40"/>
      <c r="S180" s="21"/>
      <c r="T180" s="21"/>
    </row>
    <row r="181" spans="1:20" s="7" customFormat="1" ht="12.75" hidden="1">
      <c r="A181" s="21"/>
      <c r="B181" s="46" t="s">
        <v>22</v>
      </c>
      <c r="C181" s="36"/>
      <c r="D181" s="47"/>
      <c r="E181" s="41"/>
      <c r="F181" s="49"/>
      <c r="G181" s="49"/>
      <c r="H181" s="49"/>
      <c r="I181" s="49"/>
      <c r="J181" s="49"/>
      <c r="K181" s="49"/>
      <c r="L181" s="49"/>
      <c r="M181" s="49"/>
      <c r="N181" s="38"/>
      <c r="O181" s="38"/>
      <c r="P181" s="38"/>
      <c r="Q181" s="39"/>
      <c r="R181" s="40"/>
      <c r="S181" s="21"/>
      <c r="T181" s="21"/>
    </row>
    <row r="182" spans="1:20" s="7" customFormat="1" ht="12.75" hidden="1">
      <c r="A182" s="21"/>
      <c r="B182" s="35" t="s">
        <v>169</v>
      </c>
      <c r="C182" s="36">
        <v>182.4</v>
      </c>
      <c r="D182" s="47">
        <f>C182*600*0.3/100</f>
        <v>328.32000000000005</v>
      </c>
      <c r="E182" s="48">
        <v>596.01</v>
      </c>
      <c r="F182" s="49">
        <f>E182*600*0.3/100</f>
        <v>1072.8180000000002</v>
      </c>
      <c r="G182" s="49">
        <f>E182*600*0.2/100</f>
        <v>715.212</v>
      </c>
      <c r="H182" s="49">
        <f>E182*600*0.15/100</f>
        <v>536.409</v>
      </c>
      <c r="I182" s="49">
        <f>E182*600*0.1/100</f>
        <v>357.606</v>
      </c>
      <c r="J182" s="49">
        <f>F182-D182</f>
        <v>744.4980000000002</v>
      </c>
      <c r="K182" s="49">
        <f>G182-D182</f>
        <v>386.89199999999994</v>
      </c>
      <c r="L182" s="49">
        <f>H182-D182</f>
        <v>208.08899999999994</v>
      </c>
      <c r="M182" s="49">
        <f>I182-D182</f>
        <v>29.285999999999945</v>
      </c>
      <c r="N182" s="38"/>
      <c r="O182" s="43"/>
      <c r="P182" s="43"/>
      <c r="Q182" s="44"/>
      <c r="R182" s="45"/>
      <c r="S182" s="21"/>
      <c r="T182" s="21"/>
    </row>
    <row r="183" spans="1:20" s="7" customFormat="1" ht="12.75" hidden="1">
      <c r="A183" s="21"/>
      <c r="B183" s="35" t="s">
        <v>170</v>
      </c>
      <c r="C183" s="36">
        <v>182.4</v>
      </c>
      <c r="D183" s="47">
        <f>C183*600*0.3/100</f>
        <v>328.32000000000005</v>
      </c>
      <c r="E183" s="48">
        <v>596.01</v>
      </c>
      <c r="F183" s="49">
        <f>E183*600*0.3/100</f>
        <v>1072.8180000000002</v>
      </c>
      <c r="G183" s="49">
        <f>E183*600*0.2/100</f>
        <v>715.212</v>
      </c>
      <c r="H183" s="49">
        <f>E183*600*0.15/100</f>
        <v>536.409</v>
      </c>
      <c r="I183" s="49">
        <f>E183*600*0.1/100</f>
        <v>357.606</v>
      </c>
      <c r="J183" s="49">
        <f>F183-D183</f>
        <v>744.4980000000002</v>
      </c>
      <c r="K183" s="49">
        <f>G183-D183</f>
        <v>386.89199999999994</v>
      </c>
      <c r="L183" s="49">
        <f>H183-D183</f>
        <v>208.08899999999994</v>
      </c>
      <c r="M183" s="49">
        <f>I183-D183</f>
        <v>29.285999999999945</v>
      </c>
      <c r="N183" s="38"/>
      <c r="O183" s="43"/>
      <c r="P183" s="43"/>
      <c r="Q183" s="44"/>
      <c r="R183" s="45"/>
      <c r="S183" s="21"/>
      <c r="T183" s="21"/>
    </row>
    <row r="184" spans="1:20" s="7" customFormat="1" ht="12.75" hidden="1">
      <c r="A184" s="21"/>
      <c r="B184" s="35" t="s">
        <v>171</v>
      </c>
      <c r="C184" s="36">
        <v>167.07</v>
      </c>
      <c r="D184" s="47">
        <f>C184*600*0.3/100</f>
        <v>300.72600000000006</v>
      </c>
      <c r="E184" s="48">
        <v>579.12</v>
      </c>
      <c r="F184" s="49">
        <f>E184*600*0.3/100</f>
        <v>1042.4160000000002</v>
      </c>
      <c r="G184" s="49">
        <f>E184*600*0.2/100</f>
        <v>694.9440000000001</v>
      </c>
      <c r="H184" s="49">
        <f>E184*600*0.15/100</f>
        <v>521.208</v>
      </c>
      <c r="I184" s="49">
        <f>E184*600*0.1/100</f>
        <v>347.47200000000004</v>
      </c>
      <c r="J184" s="49">
        <f>F184-D184</f>
        <v>741.69</v>
      </c>
      <c r="K184" s="49">
        <f>G184-D184</f>
        <v>394.218</v>
      </c>
      <c r="L184" s="49">
        <f>H184-D184</f>
        <v>220.4819999999999</v>
      </c>
      <c r="M184" s="49">
        <f>I184-D184</f>
        <v>46.74599999999998</v>
      </c>
      <c r="N184" s="38"/>
      <c r="O184" s="43"/>
      <c r="P184" s="43"/>
      <c r="Q184" s="44"/>
      <c r="R184" s="45"/>
      <c r="S184" s="21"/>
      <c r="T184" s="21"/>
    </row>
    <row r="185" spans="1:20" s="7" customFormat="1" ht="12.75" hidden="1">
      <c r="A185" s="21"/>
      <c r="B185" s="35" t="s">
        <v>172</v>
      </c>
      <c r="C185" s="36">
        <v>183.9</v>
      </c>
      <c r="D185" s="47">
        <f>C185*600*0.3/100</f>
        <v>331.0200000000001</v>
      </c>
      <c r="E185" s="48">
        <v>263.72</v>
      </c>
      <c r="F185" s="49">
        <f>E185*600*0.3/100</f>
        <v>474.69600000000014</v>
      </c>
      <c r="G185" s="49">
        <f>E185*600*0.2/100</f>
        <v>316.4640000000001</v>
      </c>
      <c r="H185" s="49">
        <f>E185*600*0.15/100</f>
        <v>237.34800000000004</v>
      </c>
      <c r="I185" s="49">
        <f>E185*600*0.1/100</f>
        <v>158.23200000000006</v>
      </c>
      <c r="J185" s="49">
        <f>F185-D185</f>
        <v>143.67600000000004</v>
      </c>
      <c r="K185" s="49">
        <f>G185-D185</f>
        <v>-14.555999999999983</v>
      </c>
      <c r="L185" s="49">
        <f>H185-D185</f>
        <v>-93.67200000000005</v>
      </c>
      <c r="M185" s="49">
        <f>I185-D185</f>
        <v>-172.78800000000004</v>
      </c>
      <c r="N185" s="38"/>
      <c r="O185" s="43"/>
      <c r="P185" s="43"/>
      <c r="Q185" s="44"/>
      <c r="R185" s="45"/>
      <c r="S185" s="21"/>
      <c r="T185" s="21"/>
    </row>
    <row r="186" spans="1:20" s="7" customFormat="1" ht="12.75" hidden="1">
      <c r="A186" s="21"/>
      <c r="B186" s="35" t="s">
        <v>173</v>
      </c>
      <c r="C186" s="36">
        <v>210.8</v>
      </c>
      <c r="D186" s="47">
        <f>C186*600*0.3/100</f>
        <v>379.44000000000005</v>
      </c>
      <c r="E186" s="48">
        <v>614.08</v>
      </c>
      <c r="F186" s="49">
        <f>E186*600*0.3/100</f>
        <v>1105.3440000000003</v>
      </c>
      <c r="G186" s="49">
        <f>E186*600*0.2/100</f>
        <v>736.8960000000001</v>
      </c>
      <c r="H186" s="49">
        <f>E186*600*0.15/100</f>
        <v>552.672</v>
      </c>
      <c r="I186" s="49">
        <f>E186*600*0.1/100</f>
        <v>368.44800000000004</v>
      </c>
      <c r="J186" s="49">
        <f>F186-D186</f>
        <v>725.9040000000002</v>
      </c>
      <c r="K186" s="49">
        <f>G186-D186</f>
        <v>357.456</v>
      </c>
      <c r="L186" s="49">
        <f>H186-D186</f>
        <v>173.23199999999997</v>
      </c>
      <c r="M186" s="49">
        <f>I186-D186</f>
        <v>-10.992000000000019</v>
      </c>
      <c r="N186" s="38"/>
      <c r="O186" s="43"/>
      <c r="P186" s="43"/>
      <c r="Q186" s="44"/>
      <c r="R186" s="45"/>
      <c r="S186" s="21"/>
      <c r="T186" s="21"/>
    </row>
    <row r="187" spans="1:20" s="7" customFormat="1" ht="12.75" hidden="1">
      <c r="A187" s="21"/>
      <c r="B187" s="35" t="s">
        <v>174</v>
      </c>
      <c r="C187" s="36">
        <v>72.33</v>
      </c>
      <c r="D187" s="47">
        <f>C187*600*0.3/100</f>
        <v>130.19400000000002</v>
      </c>
      <c r="E187" s="48">
        <v>278.41</v>
      </c>
      <c r="F187" s="49">
        <f>E187*600*0.3/100</f>
        <v>501.13800000000015</v>
      </c>
      <c r="G187" s="49">
        <f>E187*600*0.2/100</f>
        <v>334.09200000000004</v>
      </c>
      <c r="H187" s="49">
        <f>E187*600*0.15/100</f>
        <v>250.56900000000005</v>
      </c>
      <c r="I187" s="49">
        <f>E187*600*0.1/100</f>
        <v>167.04600000000002</v>
      </c>
      <c r="J187" s="49">
        <f>F187-D187</f>
        <v>370.94400000000013</v>
      </c>
      <c r="K187" s="49">
        <f>G187-D187</f>
        <v>203.89800000000002</v>
      </c>
      <c r="L187" s="49">
        <f>H187-D187</f>
        <v>120.37500000000003</v>
      </c>
      <c r="M187" s="49">
        <f>I187-D187</f>
        <v>36.852000000000004</v>
      </c>
      <c r="N187" s="38"/>
      <c r="O187" s="43"/>
      <c r="P187" s="43"/>
      <c r="Q187" s="44"/>
      <c r="R187" s="45"/>
      <c r="S187" s="21"/>
      <c r="T187" s="21"/>
    </row>
    <row r="188" spans="1:20" s="7" customFormat="1" ht="12.75" hidden="1">
      <c r="A188" s="21"/>
      <c r="B188" s="35" t="s">
        <v>175</v>
      </c>
      <c r="C188" s="36">
        <v>76.77</v>
      </c>
      <c r="D188" s="47">
        <f>C188*600*0.3/100</f>
        <v>138.18600000000004</v>
      </c>
      <c r="E188" s="48">
        <v>281.18</v>
      </c>
      <c r="F188" s="49">
        <f>E188*600*0.3/100</f>
        <v>506.1240000000001</v>
      </c>
      <c r="G188" s="49">
        <f>E188*600*0.2/100</f>
        <v>337.416</v>
      </c>
      <c r="H188" s="49">
        <f>E188*600*0.15/100</f>
        <v>253.062</v>
      </c>
      <c r="I188" s="49">
        <f>E188*600*0.1/100</f>
        <v>168.708</v>
      </c>
      <c r="J188" s="49">
        <f>F188-D188</f>
        <v>367.93800000000005</v>
      </c>
      <c r="K188" s="49">
        <f>G188-D188</f>
        <v>199.22999999999996</v>
      </c>
      <c r="L188" s="49">
        <f>H188-D188</f>
        <v>114.87599999999998</v>
      </c>
      <c r="M188" s="49">
        <f>I188-D188</f>
        <v>30.521999999999963</v>
      </c>
      <c r="N188" s="38"/>
      <c r="O188" s="43"/>
      <c r="P188" s="43"/>
      <c r="Q188" s="44"/>
      <c r="R188" s="45"/>
      <c r="S188" s="21"/>
      <c r="T188" s="21"/>
    </row>
    <row r="189" spans="1:20" s="7" customFormat="1" ht="12.75" hidden="1">
      <c r="A189" s="21"/>
      <c r="B189" s="35" t="s">
        <v>176</v>
      </c>
      <c r="C189" s="36">
        <v>71.08</v>
      </c>
      <c r="D189" s="47">
        <f>C189*600*0.3/100</f>
        <v>127.94400000000002</v>
      </c>
      <c r="E189" s="48">
        <v>276.29</v>
      </c>
      <c r="F189" s="49">
        <f>E189*600*0.3/100</f>
        <v>497.32200000000006</v>
      </c>
      <c r="G189" s="49">
        <f>E189*600*0.2/100</f>
        <v>331.548</v>
      </c>
      <c r="H189" s="49">
        <f>E189*600*0.15/100</f>
        <v>248.66099999999997</v>
      </c>
      <c r="I189" s="49">
        <f>E189*600*0.1/100</f>
        <v>165.774</v>
      </c>
      <c r="J189" s="49">
        <f>F189-D189</f>
        <v>369.37800000000004</v>
      </c>
      <c r="K189" s="49">
        <f>G189-D189</f>
        <v>203.60399999999998</v>
      </c>
      <c r="L189" s="49">
        <f>H189-D189</f>
        <v>120.71699999999996</v>
      </c>
      <c r="M189" s="49">
        <f>I189-D189</f>
        <v>37.829999999999984</v>
      </c>
      <c r="N189" s="38"/>
      <c r="O189" s="43"/>
      <c r="P189" s="43"/>
      <c r="Q189" s="44"/>
      <c r="R189" s="45"/>
      <c r="S189" s="21"/>
      <c r="T189" s="21"/>
    </row>
    <row r="190" spans="1:20" s="7" customFormat="1" ht="12.75" hidden="1">
      <c r="A190" s="21"/>
      <c r="B190" s="35" t="s">
        <v>177</v>
      </c>
      <c r="C190" s="36">
        <v>78.21</v>
      </c>
      <c r="D190" s="47">
        <f>C190*600*0.3/100</f>
        <v>140.778</v>
      </c>
      <c r="E190" s="48">
        <v>280.13</v>
      </c>
      <c r="F190" s="49">
        <f>E190*600*0.3/100</f>
        <v>504.2340000000001</v>
      </c>
      <c r="G190" s="49">
        <f>E190*600*0.2/100</f>
        <v>336.156</v>
      </c>
      <c r="H190" s="49">
        <f>E190*600*0.15/100</f>
        <v>252.11700000000002</v>
      </c>
      <c r="I190" s="49">
        <f>E190*600*0.1/100</f>
        <v>168.078</v>
      </c>
      <c r="J190" s="49">
        <f>F190-D190</f>
        <v>363.45600000000013</v>
      </c>
      <c r="K190" s="49">
        <f>G190-D190</f>
        <v>195.37800000000001</v>
      </c>
      <c r="L190" s="49">
        <f>H190-D190</f>
        <v>111.33900000000003</v>
      </c>
      <c r="M190" s="49">
        <f>I190-D190</f>
        <v>27.30000000000001</v>
      </c>
      <c r="N190" s="38"/>
      <c r="O190" s="43"/>
      <c r="P190" s="43"/>
      <c r="Q190" s="44"/>
      <c r="R190" s="45"/>
      <c r="S190" s="21"/>
      <c r="T190" s="21"/>
    </row>
    <row r="191" spans="1:20" s="7" customFormat="1" ht="12.75" hidden="1">
      <c r="A191" s="21"/>
      <c r="B191" s="35" t="s">
        <v>178</v>
      </c>
      <c r="C191" s="36">
        <v>68.74</v>
      </c>
      <c r="D191" s="47">
        <f>C191*600*0.3/100</f>
        <v>123.73200000000003</v>
      </c>
      <c r="E191" s="48">
        <v>276.85</v>
      </c>
      <c r="F191" s="49">
        <f>E191*600*0.3/100</f>
        <v>498.3300000000001</v>
      </c>
      <c r="G191" s="49">
        <f>E191*600*0.2/100</f>
        <v>332.22</v>
      </c>
      <c r="H191" s="49">
        <f>E191*600*0.15/100</f>
        <v>249.165</v>
      </c>
      <c r="I191" s="49">
        <f>E191*600*0.1/100</f>
        <v>166.11</v>
      </c>
      <c r="J191" s="49">
        <f>F191-D191</f>
        <v>374.59800000000007</v>
      </c>
      <c r="K191" s="49">
        <f>G191-D191</f>
        <v>208.488</v>
      </c>
      <c r="L191" s="49">
        <f>H191-D191</f>
        <v>125.43299999999996</v>
      </c>
      <c r="M191" s="49">
        <f>I191-D191</f>
        <v>42.377999999999986</v>
      </c>
      <c r="N191" s="38"/>
      <c r="O191" s="43"/>
      <c r="P191" s="43"/>
      <c r="Q191" s="44"/>
      <c r="R191" s="45"/>
      <c r="S191" s="21"/>
      <c r="T191" s="21"/>
    </row>
    <row r="192" spans="1:20" s="7" customFormat="1" ht="12.75" hidden="1">
      <c r="A192" s="21"/>
      <c r="B192" s="35" t="s">
        <v>179</v>
      </c>
      <c r="C192" s="36">
        <v>75.21</v>
      </c>
      <c r="D192" s="47">
        <f>C192*600*0.3/100</f>
        <v>135.378</v>
      </c>
      <c r="E192" s="48">
        <v>279.46</v>
      </c>
      <c r="F192" s="49">
        <f>E192*600*0.3/100</f>
        <v>503.0280000000001</v>
      </c>
      <c r="G192" s="49">
        <f>E192*600*0.2/100</f>
        <v>335.35200000000003</v>
      </c>
      <c r="H192" s="49">
        <f>E192*600*0.15/100</f>
        <v>251.51399999999998</v>
      </c>
      <c r="I192" s="49">
        <f>E192*600*0.1/100</f>
        <v>167.67600000000002</v>
      </c>
      <c r="J192" s="49">
        <f>F192-D192</f>
        <v>367.6500000000001</v>
      </c>
      <c r="K192" s="49">
        <f>G192-D192</f>
        <v>199.97400000000005</v>
      </c>
      <c r="L192" s="49">
        <f>H192-D192</f>
        <v>116.136</v>
      </c>
      <c r="M192" s="49">
        <f>I192-D192</f>
        <v>32.29800000000003</v>
      </c>
      <c r="N192" s="38"/>
      <c r="O192" s="43"/>
      <c r="P192" s="43"/>
      <c r="Q192" s="44"/>
      <c r="R192" s="45"/>
      <c r="S192" s="21"/>
      <c r="T192" s="21"/>
    </row>
    <row r="193" spans="1:20" s="7" customFormat="1" ht="12.75" hidden="1">
      <c r="A193" s="21"/>
      <c r="B193" s="35" t="s">
        <v>180</v>
      </c>
      <c r="C193" s="36">
        <v>74.09</v>
      </c>
      <c r="D193" s="47">
        <f>C193*600*0.3/100</f>
        <v>133.36200000000002</v>
      </c>
      <c r="E193" s="48">
        <v>278.76</v>
      </c>
      <c r="F193" s="49">
        <f>E193*600*0.3/100</f>
        <v>501.7680000000001</v>
      </c>
      <c r="G193" s="49">
        <f>E193*600*0.2/100</f>
        <v>334.51200000000006</v>
      </c>
      <c r="H193" s="49">
        <f>E193*600*0.15/100</f>
        <v>250.884</v>
      </c>
      <c r="I193" s="49">
        <f>E193*600*0.1/100</f>
        <v>167.25600000000003</v>
      </c>
      <c r="J193" s="49">
        <f>F193-D193</f>
        <v>368.40600000000006</v>
      </c>
      <c r="K193" s="49">
        <f>G193-D193</f>
        <v>201.15000000000003</v>
      </c>
      <c r="L193" s="49">
        <f>H193-D193</f>
        <v>117.52199999999996</v>
      </c>
      <c r="M193" s="49">
        <f>I193-D193</f>
        <v>33.894000000000005</v>
      </c>
      <c r="N193" s="38"/>
      <c r="O193" s="43"/>
      <c r="P193" s="43"/>
      <c r="Q193" s="44"/>
      <c r="R193" s="45"/>
      <c r="S193" s="21"/>
      <c r="T193" s="21"/>
    </row>
    <row r="194" spans="1:20" s="7" customFormat="1" ht="12.75" hidden="1">
      <c r="A194" s="21"/>
      <c r="B194" s="35" t="s">
        <v>181</v>
      </c>
      <c r="C194" s="36">
        <v>41.41</v>
      </c>
      <c r="D194" s="47">
        <f>C194*600*0.3/100</f>
        <v>74.538</v>
      </c>
      <c r="E194" s="48">
        <v>251.17</v>
      </c>
      <c r="F194" s="49">
        <f>E194*600*0.3/100</f>
        <v>452.10600000000005</v>
      </c>
      <c r="G194" s="49">
        <f>E194*600*0.2/100</f>
        <v>301.404</v>
      </c>
      <c r="H194" s="49">
        <f>E194*600*0.15/100</f>
        <v>226.053</v>
      </c>
      <c r="I194" s="49">
        <f>E194*600*0.1/100</f>
        <v>150.702</v>
      </c>
      <c r="J194" s="49">
        <f>F194-D194</f>
        <v>377.56800000000004</v>
      </c>
      <c r="K194" s="49">
        <f>G194-D194</f>
        <v>226.86599999999999</v>
      </c>
      <c r="L194" s="49">
        <f>H194-D194</f>
        <v>151.515</v>
      </c>
      <c r="M194" s="49">
        <f>I194-D194</f>
        <v>76.164</v>
      </c>
      <c r="N194" s="38"/>
      <c r="O194" s="43"/>
      <c r="P194" s="43"/>
      <c r="Q194" s="44"/>
      <c r="R194" s="45"/>
      <c r="S194" s="21"/>
      <c r="T194" s="21"/>
    </row>
    <row r="195" spans="1:20" s="7" customFormat="1" ht="12.75" hidden="1">
      <c r="A195" s="21"/>
      <c r="B195" s="35" t="s">
        <v>182</v>
      </c>
      <c r="C195" s="36">
        <v>71.08</v>
      </c>
      <c r="D195" s="47">
        <f>C195*600*0.3/100</f>
        <v>127.94400000000002</v>
      </c>
      <c r="E195" s="48">
        <v>276.29</v>
      </c>
      <c r="F195" s="49">
        <f>E195*600*0.3/100</f>
        <v>497.32200000000006</v>
      </c>
      <c r="G195" s="49">
        <f>E195*600*0.2/100</f>
        <v>331.548</v>
      </c>
      <c r="H195" s="49">
        <f>E195*600*0.15/100</f>
        <v>248.66099999999997</v>
      </c>
      <c r="I195" s="49">
        <f>E195*600*0.1/100</f>
        <v>165.774</v>
      </c>
      <c r="J195" s="49">
        <f>F195-D195</f>
        <v>369.37800000000004</v>
      </c>
      <c r="K195" s="49">
        <f>G195-D195</f>
        <v>203.60399999999998</v>
      </c>
      <c r="L195" s="49">
        <f>H195-D195</f>
        <v>120.71699999999996</v>
      </c>
      <c r="M195" s="49">
        <f>I195-D195</f>
        <v>37.829999999999984</v>
      </c>
      <c r="N195" s="38"/>
      <c r="O195" s="43"/>
      <c r="P195" s="43"/>
      <c r="Q195" s="44"/>
      <c r="R195" s="45"/>
      <c r="S195" s="21"/>
      <c r="T195" s="21"/>
    </row>
    <row r="196" spans="1:20" s="7" customFormat="1" ht="12.75" hidden="1">
      <c r="A196" s="21"/>
      <c r="B196" s="35" t="s">
        <v>183</v>
      </c>
      <c r="C196" s="36">
        <v>41.41</v>
      </c>
      <c r="D196" s="47">
        <f>C196*600*0.3/100</f>
        <v>74.538</v>
      </c>
      <c r="E196" s="48">
        <v>251.17</v>
      </c>
      <c r="F196" s="49">
        <f>E196*600*0.3/100</f>
        <v>452.10600000000005</v>
      </c>
      <c r="G196" s="49">
        <f>E196*600*0.2/100</f>
        <v>301.404</v>
      </c>
      <c r="H196" s="49">
        <f>E196*600*0.15/100</f>
        <v>226.053</v>
      </c>
      <c r="I196" s="49">
        <f>E196*600*0.1/100</f>
        <v>150.702</v>
      </c>
      <c r="J196" s="49">
        <f>F196-D196</f>
        <v>377.56800000000004</v>
      </c>
      <c r="K196" s="49">
        <f>G196-D196</f>
        <v>226.86599999999999</v>
      </c>
      <c r="L196" s="49">
        <f>H196-D196</f>
        <v>151.515</v>
      </c>
      <c r="M196" s="49">
        <f>I196-D196</f>
        <v>76.164</v>
      </c>
      <c r="N196" s="38"/>
      <c r="O196" s="43"/>
      <c r="P196" s="43"/>
      <c r="Q196" s="44"/>
      <c r="R196" s="45"/>
      <c r="S196" s="21"/>
      <c r="T196" s="21"/>
    </row>
    <row r="197" spans="1:20" s="7" customFormat="1" ht="12.75" hidden="1">
      <c r="A197" s="21"/>
      <c r="B197" s="35" t="s">
        <v>184</v>
      </c>
      <c r="C197" s="36">
        <v>71.08</v>
      </c>
      <c r="D197" s="47">
        <f>C197*600*0.3/100</f>
        <v>127.94400000000002</v>
      </c>
      <c r="E197" s="48">
        <v>276.29</v>
      </c>
      <c r="F197" s="49">
        <f>E197*600*0.3/100</f>
        <v>497.32200000000006</v>
      </c>
      <c r="G197" s="49">
        <f>E197*600*0.2/100</f>
        <v>331.548</v>
      </c>
      <c r="H197" s="49">
        <f>E197*600*0.15/100</f>
        <v>248.66099999999997</v>
      </c>
      <c r="I197" s="49">
        <f>E197*600*0.1/100</f>
        <v>165.774</v>
      </c>
      <c r="J197" s="49">
        <f>F197-D197</f>
        <v>369.37800000000004</v>
      </c>
      <c r="K197" s="49">
        <f>G197-D197</f>
        <v>203.60399999999998</v>
      </c>
      <c r="L197" s="49">
        <f>H197-D197</f>
        <v>120.71699999999996</v>
      </c>
      <c r="M197" s="49">
        <f>I197-D197</f>
        <v>37.829999999999984</v>
      </c>
      <c r="N197" s="38"/>
      <c r="O197" s="43"/>
      <c r="P197" s="43"/>
      <c r="Q197" s="44"/>
      <c r="R197" s="45"/>
      <c r="S197" s="21"/>
      <c r="T197" s="21"/>
    </row>
    <row r="198" spans="1:20" s="7" customFormat="1" ht="12.75" hidden="1">
      <c r="A198" s="21"/>
      <c r="B198" s="35" t="s">
        <v>185</v>
      </c>
      <c r="C198" s="36">
        <v>71.08</v>
      </c>
      <c r="D198" s="47">
        <f>C198*600*0.3/100</f>
        <v>127.94400000000002</v>
      </c>
      <c r="E198" s="48">
        <v>251.17</v>
      </c>
      <c r="F198" s="49">
        <f>E198*600*0.3/100</f>
        <v>452.10600000000005</v>
      </c>
      <c r="G198" s="49">
        <f>E198*600*0.2/100</f>
        <v>301.404</v>
      </c>
      <c r="H198" s="49">
        <f>E198*600*0.15/100</f>
        <v>226.053</v>
      </c>
      <c r="I198" s="49">
        <f>E198*600*0.1/100</f>
        <v>150.702</v>
      </c>
      <c r="J198" s="49">
        <f>F198-D198</f>
        <v>324.16200000000003</v>
      </c>
      <c r="K198" s="49">
        <f>G198-D198</f>
        <v>173.45999999999998</v>
      </c>
      <c r="L198" s="49">
        <f>H198-D198</f>
        <v>98.10899999999998</v>
      </c>
      <c r="M198" s="49">
        <f>I198-D198</f>
        <v>22.75799999999998</v>
      </c>
      <c r="N198" s="38"/>
      <c r="O198" s="43"/>
      <c r="P198" s="43"/>
      <c r="Q198" s="44"/>
      <c r="R198" s="45"/>
      <c r="S198" s="21"/>
      <c r="T198" s="21"/>
    </row>
    <row r="199" spans="1:20" s="7" customFormat="1" ht="12.75" hidden="1">
      <c r="A199" s="21"/>
      <c r="B199" s="35" t="s">
        <v>186</v>
      </c>
      <c r="C199" s="36">
        <v>41.41</v>
      </c>
      <c r="D199" s="47">
        <f>C199*600*0.3/100</f>
        <v>74.538</v>
      </c>
      <c r="E199" s="48">
        <v>276.29</v>
      </c>
      <c r="F199" s="49">
        <f>E199*600*0.3/100</f>
        <v>497.32200000000006</v>
      </c>
      <c r="G199" s="49">
        <f>E199*600*0.2/100</f>
        <v>331.548</v>
      </c>
      <c r="H199" s="49">
        <f>E199*600*0.15/100</f>
        <v>248.66099999999997</v>
      </c>
      <c r="I199" s="49">
        <f>E199*600*0.1/100</f>
        <v>165.774</v>
      </c>
      <c r="J199" s="49">
        <f>F199-D199</f>
        <v>422.78400000000005</v>
      </c>
      <c r="K199" s="49">
        <f>G199-D199</f>
        <v>257.01</v>
      </c>
      <c r="L199" s="49">
        <f>H199-D199</f>
        <v>174.123</v>
      </c>
      <c r="M199" s="49">
        <f>I199-D199</f>
        <v>91.236</v>
      </c>
      <c r="N199" s="38"/>
      <c r="O199" s="43"/>
      <c r="P199" s="43"/>
      <c r="Q199" s="44"/>
      <c r="R199" s="45"/>
      <c r="S199" s="21"/>
      <c r="T199" s="21"/>
    </row>
    <row r="200" spans="1:20" s="7" customFormat="1" ht="12.75" hidden="1">
      <c r="A200" s="21"/>
      <c r="B200" s="35" t="s">
        <v>187</v>
      </c>
      <c r="C200" s="36">
        <v>68.74</v>
      </c>
      <c r="D200" s="47">
        <f>C200*600*0.3/100</f>
        <v>123.73200000000003</v>
      </c>
      <c r="E200" s="48">
        <v>276.85</v>
      </c>
      <c r="F200" s="49">
        <f>E200*600*0.3/100</f>
        <v>498.3300000000001</v>
      </c>
      <c r="G200" s="49">
        <f>E200*600*0.2/100</f>
        <v>332.22</v>
      </c>
      <c r="H200" s="49">
        <f>E200*600*0.15/100</f>
        <v>249.165</v>
      </c>
      <c r="I200" s="49">
        <f>E200*600*0.1/100</f>
        <v>166.11</v>
      </c>
      <c r="J200" s="49">
        <f>F200-D200</f>
        <v>374.59800000000007</v>
      </c>
      <c r="K200" s="49">
        <f>G200-D200</f>
        <v>208.488</v>
      </c>
      <c r="L200" s="49">
        <f>H200-D200</f>
        <v>125.43299999999996</v>
      </c>
      <c r="M200" s="49">
        <f>I200-D200</f>
        <v>42.377999999999986</v>
      </c>
      <c r="N200" s="38"/>
      <c r="O200" s="43"/>
      <c r="P200" s="43"/>
      <c r="Q200" s="44"/>
      <c r="R200" s="45"/>
      <c r="S200" s="21"/>
      <c r="T200" s="21"/>
    </row>
    <row r="201" spans="1:20" s="7" customFormat="1" ht="12.75" hidden="1">
      <c r="A201" s="21"/>
      <c r="B201" s="35" t="s">
        <v>188</v>
      </c>
      <c r="C201" s="36">
        <v>72.33</v>
      </c>
      <c r="D201" s="47">
        <f>C201*600*0.3/100</f>
        <v>130.19400000000002</v>
      </c>
      <c r="E201" s="48">
        <v>278.41</v>
      </c>
      <c r="F201" s="49">
        <f>E201*600*0.3/100</f>
        <v>501.13800000000015</v>
      </c>
      <c r="G201" s="49">
        <f>E201*600*0.2/100</f>
        <v>334.09200000000004</v>
      </c>
      <c r="H201" s="49">
        <f>E201*600*0.15/100</f>
        <v>250.56900000000005</v>
      </c>
      <c r="I201" s="49">
        <f>E201*600*0.1/100</f>
        <v>167.04600000000002</v>
      </c>
      <c r="J201" s="49">
        <f>F201-D201</f>
        <v>370.94400000000013</v>
      </c>
      <c r="K201" s="49">
        <f>G201-D201</f>
        <v>203.89800000000002</v>
      </c>
      <c r="L201" s="49">
        <f>H201-D201</f>
        <v>120.37500000000003</v>
      </c>
      <c r="M201" s="49">
        <f>I201-D201</f>
        <v>36.852000000000004</v>
      </c>
      <c r="N201" s="38"/>
      <c r="O201" s="43"/>
      <c r="P201" s="43"/>
      <c r="Q201" s="44"/>
      <c r="R201" s="45"/>
      <c r="S201" s="21"/>
      <c r="T201" s="21"/>
    </row>
    <row r="202" spans="1:20" s="7" customFormat="1" ht="12.75" hidden="1">
      <c r="A202" s="21"/>
      <c r="B202" s="35"/>
      <c r="C202" s="36"/>
      <c r="D202" s="47"/>
      <c r="E202" s="48"/>
      <c r="F202" s="49"/>
      <c r="G202" s="49"/>
      <c r="H202" s="49"/>
      <c r="I202" s="49"/>
      <c r="J202" s="49"/>
      <c r="K202" s="49"/>
      <c r="L202" s="49"/>
      <c r="M202" s="49"/>
      <c r="N202" s="38"/>
      <c r="O202" s="43"/>
      <c r="P202" s="43"/>
      <c r="Q202" s="44"/>
      <c r="R202" s="45"/>
      <c r="S202" s="21"/>
      <c r="T202" s="21"/>
    </row>
    <row r="203" spans="1:20" s="7" customFormat="1" ht="33" customHeight="1">
      <c r="A203" s="21"/>
      <c r="B203" s="50" t="s">
        <v>189</v>
      </c>
      <c r="C203" s="36"/>
      <c r="D203" s="47"/>
      <c r="E203" s="41"/>
      <c r="F203" s="49"/>
      <c r="G203" s="49"/>
      <c r="H203" s="49"/>
      <c r="I203" s="49"/>
      <c r="J203" s="49"/>
      <c r="K203" s="49"/>
      <c r="L203" s="49"/>
      <c r="M203" s="49"/>
      <c r="N203" s="38">
        <f>(C206+C207+C208+C209+C210+C211+C212+C213+C214+C215+C216+C217+C218+C219+C220)/15</f>
        <v>17.37933333333333</v>
      </c>
      <c r="O203" s="38">
        <f>N203*600*0.3/100</f>
        <v>31.2828</v>
      </c>
      <c r="P203" s="38">
        <f>O203*1.25</f>
        <v>39.103500000000004</v>
      </c>
      <c r="Q203" s="39">
        <f>(E206+E207+E208+E209+E210+E211+E212+E213+E214+E216+E215+E217+E218+E219+E220)/15</f>
        <v>78.70733333333332</v>
      </c>
      <c r="R203" s="40">
        <f>P203/Q203/6</f>
        <v>0.08280359305782606</v>
      </c>
      <c r="S203" s="21"/>
      <c r="T203" s="21"/>
    </row>
    <row r="204" spans="1:20" s="7" customFormat="1" ht="12.75" customHeight="1" hidden="1">
      <c r="A204" s="21"/>
      <c r="B204" s="46" t="s">
        <v>21</v>
      </c>
      <c r="C204" s="36"/>
      <c r="D204" s="47"/>
      <c r="E204" s="41"/>
      <c r="F204" s="49"/>
      <c r="G204" s="49"/>
      <c r="H204" s="49"/>
      <c r="I204" s="49"/>
      <c r="J204" s="49"/>
      <c r="K204" s="49"/>
      <c r="L204" s="49"/>
      <c r="M204" s="49"/>
      <c r="N204" s="38"/>
      <c r="O204" s="38"/>
      <c r="P204" s="38"/>
      <c r="Q204" s="39"/>
      <c r="R204" s="40"/>
      <c r="S204" s="21"/>
      <c r="T204" s="21"/>
    </row>
    <row r="205" spans="1:20" s="7" customFormat="1" ht="12.75" hidden="1">
      <c r="A205" s="21"/>
      <c r="B205" s="46" t="s">
        <v>22</v>
      </c>
      <c r="C205" s="36"/>
      <c r="D205" s="47"/>
      <c r="E205" s="41"/>
      <c r="F205" s="49"/>
      <c r="G205" s="49"/>
      <c r="H205" s="49"/>
      <c r="I205" s="49"/>
      <c r="J205" s="49"/>
      <c r="K205" s="49"/>
      <c r="L205" s="49"/>
      <c r="M205" s="49"/>
      <c r="N205" s="38"/>
      <c r="O205" s="38"/>
      <c r="P205" s="38"/>
      <c r="Q205" s="39"/>
      <c r="R205" s="40"/>
      <c r="S205" s="21"/>
      <c r="T205" s="21"/>
    </row>
    <row r="206" spans="1:20" s="7" customFormat="1" ht="12.75" hidden="1">
      <c r="A206" s="21"/>
      <c r="B206" s="35" t="s">
        <v>190</v>
      </c>
      <c r="C206" s="36">
        <v>16.78</v>
      </c>
      <c r="D206" s="47">
        <f>C206*600*0.3/100</f>
        <v>30.204000000000004</v>
      </c>
      <c r="E206" s="48">
        <v>71.59</v>
      </c>
      <c r="F206" s="49">
        <f>E206*600*0.3/100</f>
        <v>128.86200000000002</v>
      </c>
      <c r="G206" s="49">
        <f>E206*600*0.2/100</f>
        <v>85.90800000000002</v>
      </c>
      <c r="H206" s="49">
        <f>E206*600*0.15/100</f>
        <v>64.431</v>
      </c>
      <c r="I206" s="49">
        <f>E206*600*0.1/100</f>
        <v>42.95400000000001</v>
      </c>
      <c r="J206" s="49">
        <f>F206-D206</f>
        <v>98.65800000000002</v>
      </c>
      <c r="K206" s="49">
        <f>G206-D206</f>
        <v>55.70400000000001</v>
      </c>
      <c r="L206" s="49">
        <f>H206-D206</f>
        <v>34.22699999999999</v>
      </c>
      <c r="M206" s="49">
        <f>I206-D206</f>
        <v>12.750000000000004</v>
      </c>
      <c r="N206" s="38"/>
      <c r="O206" s="43"/>
      <c r="P206" s="43"/>
      <c r="Q206" s="44"/>
      <c r="R206" s="45"/>
      <c r="S206" s="21"/>
      <c r="T206" s="21"/>
    </row>
    <row r="207" spans="1:20" s="7" customFormat="1" ht="12.75" hidden="1">
      <c r="A207" s="21"/>
      <c r="B207" s="35" t="s">
        <v>191</v>
      </c>
      <c r="C207" s="36">
        <v>19.58</v>
      </c>
      <c r="D207" s="47">
        <f>C207*600*0.3/100</f>
        <v>35.244</v>
      </c>
      <c r="E207" s="48">
        <v>73.83</v>
      </c>
      <c r="F207" s="49">
        <f>E207*600*0.3/100</f>
        <v>132.894</v>
      </c>
      <c r="G207" s="49">
        <f>E207*600*0.2/100</f>
        <v>88.596</v>
      </c>
      <c r="H207" s="49">
        <f>E207*600*0.15/100</f>
        <v>66.447</v>
      </c>
      <c r="I207" s="49">
        <f>E207*600*0.1/100</f>
        <v>44.298</v>
      </c>
      <c r="J207" s="49">
        <f>F207-D207</f>
        <v>97.65</v>
      </c>
      <c r="K207" s="49">
        <f>G207-D207</f>
        <v>53.352000000000004</v>
      </c>
      <c r="L207" s="49">
        <f>H207-D207</f>
        <v>31.203000000000003</v>
      </c>
      <c r="M207" s="49">
        <f>I207-D207</f>
        <v>9.054000000000002</v>
      </c>
      <c r="N207" s="38"/>
      <c r="O207" s="43"/>
      <c r="P207" s="43"/>
      <c r="Q207" s="44"/>
      <c r="R207" s="45"/>
      <c r="S207" s="21"/>
      <c r="T207" s="21"/>
    </row>
    <row r="208" spans="1:20" s="7" customFormat="1" ht="12.75" hidden="1">
      <c r="A208" s="21"/>
      <c r="B208" s="35" t="s">
        <v>192</v>
      </c>
      <c r="C208" s="36">
        <v>19.79</v>
      </c>
      <c r="D208" s="47">
        <f>C208*600*0.3/100</f>
        <v>35.62200000000001</v>
      </c>
      <c r="E208" s="48">
        <v>76.17</v>
      </c>
      <c r="F208" s="49">
        <f>E208*600*0.3/100</f>
        <v>137.10600000000002</v>
      </c>
      <c r="G208" s="49">
        <f>E208*600*0.2/100</f>
        <v>91.404</v>
      </c>
      <c r="H208" s="49">
        <f>E208*600*0.15/100</f>
        <v>68.553</v>
      </c>
      <c r="I208" s="49">
        <f>E208*600*0.1/100</f>
        <v>45.702</v>
      </c>
      <c r="J208" s="49">
        <f>F208-D208</f>
        <v>101.48400000000001</v>
      </c>
      <c r="K208" s="49">
        <f>G208-D208</f>
        <v>55.78199999999999</v>
      </c>
      <c r="L208" s="49">
        <f>H208-D208</f>
        <v>32.93099999999999</v>
      </c>
      <c r="M208" s="49">
        <f>I208-D208</f>
        <v>10.079999999999991</v>
      </c>
      <c r="N208" s="38"/>
      <c r="O208" s="43"/>
      <c r="P208" s="43"/>
      <c r="Q208" s="44"/>
      <c r="R208" s="45"/>
      <c r="S208" s="21"/>
      <c r="T208" s="21"/>
    </row>
    <row r="209" spans="1:20" s="7" customFormat="1" ht="12.75" hidden="1">
      <c r="A209" s="21"/>
      <c r="B209" s="35" t="s">
        <v>193</v>
      </c>
      <c r="C209" s="36">
        <v>19.85</v>
      </c>
      <c r="D209" s="47">
        <f>C209*600*0.3/100</f>
        <v>35.730000000000004</v>
      </c>
      <c r="E209" s="48">
        <v>75.25</v>
      </c>
      <c r="F209" s="49">
        <f>E209*600*0.3/100</f>
        <v>135.45000000000002</v>
      </c>
      <c r="G209" s="49">
        <f>E209*600*0.2/100</f>
        <v>90.3</v>
      </c>
      <c r="H209" s="49">
        <f>E209*600*0.15/100</f>
        <v>67.725</v>
      </c>
      <c r="I209" s="49">
        <f>E209*600*0.1/100</f>
        <v>45.15</v>
      </c>
      <c r="J209" s="49">
        <f>F209-D209</f>
        <v>99.72000000000001</v>
      </c>
      <c r="K209" s="49">
        <f>G209-D209</f>
        <v>54.56999999999999</v>
      </c>
      <c r="L209" s="49">
        <f>H209-D209</f>
        <v>31.99499999999999</v>
      </c>
      <c r="M209" s="49">
        <f>I209-D209</f>
        <v>9.419999999999995</v>
      </c>
      <c r="N209" s="38"/>
      <c r="O209" s="43"/>
      <c r="P209" s="43"/>
      <c r="Q209" s="44"/>
      <c r="R209" s="45"/>
      <c r="S209" s="21"/>
      <c r="T209" s="21"/>
    </row>
    <row r="210" spans="1:20" s="7" customFormat="1" ht="12.75" hidden="1">
      <c r="A210" s="21"/>
      <c r="B210" s="35" t="s">
        <v>194</v>
      </c>
      <c r="C210" s="36">
        <v>19.46</v>
      </c>
      <c r="D210" s="47">
        <f>C210*600*0.3/100</f>
        <v>35.028000000000006</v>
      </c>
      <c r="E210" s="48">
        <v>76.14</v>
      </c>
      <c r="F210" s="49">
        <f>E210*600*0.3/100</f>
        <v>137.05200000000002</v>
      </c>
      <c r="G210" s="49">
        <f>E210*600*0.2/100</f>
        <v>91.36800000000001</v>
      </c>
      <c r="H210" s="49">
        <f>E210*600*0.15/100</f>
        <v>68.526</v>
      </c>
      <c r="I210" s="49">
        <f>E210*600*0.1/100</f>
        <v>45.684000000000005</v>
      </c>
      <c r="J210" s="49">
        <f>F210-D210</f>
        <v>102.02400000000002</v>
      </c>
      <c r="K210" s="49">
        <f>G210-D210</f>
        <v>56.34</v>
      </c>
      <c r="L210" s="49">
        <f>H210-D210</f>
        <v>33.49799999999999</v>
      </c>
      <c r="M210" s="49">
        <f>I210-D210</f>
        <v>10.655999999999999</v>
      </c>
      <c r="N210" s="38"/>
      <c r="O210" s="43"/>
      <c r="P210" s="43"/>
      <c r="Q210" s="44"/>
      <c r="R210" s="45"/>
      <c r="S210" s="21"/>
      <c r="T210" s="21"/>
    </row>
    <row r="211" spans="1:20" s="7" customFormat="1" ht="12.75" hidden="1">
      <c r="A211" s="21"/>
      <c r="B211" s="35" t="s">
        <v>195</v>
      </c>
      <c r="C211" s="36">
        <v>14.11</v>
      </c>
      <c r="D211" s="47">
        <f>C211*600*0.3/100</f>
        <v>25.398000000000003</v>
      </c>
      <c r="E211" s="48">
        <v>65.63</v>
      </c>
      <c r="F211" s="49">
        <f>E211*600*0.3/100</f>
        <v>118.13400000000001</v>
      </c>
      <c r="G211" s="49">
        <f>E211*600*0.2/100</f>
        <v>78.756</v>
      </c>
      <c r="H211" s="49">
        <f>E211*600*0.15/100</f>
        <v>59.067</v>
      </c>
      <c r="I211" s="49">
        <f>E211*600*0.1/100</f>
        <v>39.378</v>
      </c>
      <c r="J211" s="49">
        <f>F211-D211</f>
        <v>92.73600000000002</v>
      </c>
      <c r="K211" s="49">
        <f>G211-D211</f>
        <v>53.358</v>
      </c>
      <c r="L211" s="49">
        <f>H211-D211</f>
        <v>33.669</v>
      </c>
      <c r="M211" s="49">
        <f>I211-D211</f>
        <v>13.979999999999997</v>
      </c>
      <c r="N211" s="38"/>
      <c r="O211" s="43"/>
      <c r="P211" s="43"/>
      <c r="Q211" s="44"/>
      <c r="R211" s="45"/>
      <c r="S211" s="21"/>
      <c r="T211" s="21"/>
    </row>
    <row r="212" spans="1:20" s="7" customFormat="1" ht="12.75" hidden="1">
      <c r="A212" s="21"/>
      <c r="B212" s="35" t="s">
        <v>196</v>
      </c>
      <c r="C212" s="36">
        <v>19.25</v>
      </c>
      <c r="D212" s="47">
        <f>C212*600*0.3/100</f>
        <v>34.650000000000006</v>
      </c>
      <c r="E212" s="48">
        <v>73.05</v>
      </c>
      <c r="F212" s="49">
        <f>E212*600*0.3/100</f>
        <v>131.49</v>
      </c>
      <c r="G212" s="49">
        <f>E212*600*0.2/100</f>
        <v>87.66</v>
      </c>
      <c r="H212" s="49">
        <f>E212*600*0.15/100</f>
        <v>65.745</v>
      </c>
      <c r="I212" s="49">
        <f>E212*600*0.1/100</f>
        <v>43.83</v>
      </c>
      <c r="J212" s="49">
        <f>F212-D212</f>
        <v>96.84</v>
      </c>
      <c r="K212" s="49">
        <f>G212-D212</f>
        <v>53.00999999999999</v>
      </c>
      <c r="L212" s="49">
        <f>H212-D212</f>
        <v>31.095</v>
      </c>
      <c r="M212" s="49">
        <f>I212-D212</f>
        <v>9.179999999999993</v>
      </c>
      <c r="N212" s="38"/>
      <c r="O212" s="43"/>
      <c r="P212" s="43"/>
      <c r="Q212" s="44"/>
      <c r="R212" s="45"/>
      <c r="S212" s="21"/>
      <c r="T212" s="21"/>
    </row>
    <row r="213" spans="1:20" s="7" customFormat="1" ht="12.75" hidden="1">
      <c r="A213" s="21"/>
      <c r="B213" s="35" t="s">
        <v>197</v>
      </c>
      <c r="C213" s="36">
        <v>16.19</v>
      </c>
      <c r="D213" s="47">
        <f>C213*600*0.3/100</f>
        <v>29.142000000000003</v>
      </c>
      <c r="E213" s="48">
        <v>68.68</v>
      </c>
      <c r="F213" s="49">
        <f>E213*600*0.3/100</f>
        <v>123.62400000000004</v>
      </c>
      <c r="G213" s="49">
        <f>E213*600*0.2/100</f>
        <v>82.41600000000003</v>
      </c>
      <c r="H213" s="49">
        <f>E213*600*0.15/100</f>
        <v>61.812000000000005</v>
      </c>
      <c r="I213" s="49">
        <f>E213*600*0.1/100</f>
        <v>41.20800000000001</v>
      </c>
      <c r="J213" s="49">
        <f>F213-D213</f>
        <v>94.48200000000003</v>
      </c>
      <c r="K213" s="49">
        <f>G213-D213</f>
        <v>53.27400000000002</v>
      </c>
      <c r="L213" s="49">
        <f>H213-D213</f>
        <v>32.67</v>
      </c>
      <c r="M213" s="49">
        <f>I213-D213</f>
        <v>12.06600000000001</v>
      </c>
      <c r="N213" s="38"/>
      <c r="O213" s="43"/>
      <c r="P213" s="43"/>
      <c r="Q213" s="44"/>
      <c r="R213" s="45"/>
      <c r="S213" s="21"/>
      <c r="T213" s="21"/>
    </row>
    <row r="214" spans="1:20" s="7" customFormat="1" ht="12.75" hidden="1">
      <c r="A214" s="21"/>
      <c r="B214" s="35" t="s">
        <v>198</v>
      </c>
      <c r="C214" s="36">
        <v>5.47</v>
      </c>
      <c r="D214" s="47">
        <f>C214*600*0.3/100</f>
        <v>9.846000000000002</v>
      </c>
      <c r="E214" s="48">
        <v>47.67</v>
      </c>
      <c r="F214" s="49">
        <f>E214*600*0.3/100</f>
        <v>85.806</v>
      </c>
      <c r="G214" s="49">
        <f>E214*600*0.2/100</f>
        <v>57.20400000000001</v>
      </c>
      <c r="H214" s="49">
        <f>E214*600*0.15/100</f>
        <v>42.903</v>
      </c>
      <c r="I214" s="49">
        <f>E214*600*0.1/100</f>
        <v>28.602000000000004</v>
      </c>
      <c r="J214" s="49">
        <f>F214-D214</f>
        <v>75.96</v>
      </c>
      <c r="K214" s="49">
        <f>G214-D214</f>
        <v>47.358000000000004</v>
      </c>
      <c r="L214" s="49">
        <f>H214-D214</f>
        <v>33.056999999999995</v>
      </c>
      <c r="M214" s="49">
        <f>I214-D214</f>
        <v>18.756</v>
      </c>
      <c r="N214" s="38"/>
      <c r="O214" s="43"/>
      <c r="P214" s="43"/>
      <c r="Q214" s="44"/>
      <c r="R214" s="45"/>
      <c r="S214" s="21"/>
      <c r="T214" s="21"/>
    </row>
    <row r="215" spans="1:20" s="7" customFormat="1" ht="12.75" hidden="1">
      <c r="A215" s="21"/>
      <c r="B215" s="35" t="s">
        <v>199</v>
      </c>
      <c r="C215" s="36">
        <v>14.29</v>
      </c>
      <c r="D215" s="47">
        <f>C215*600*0.3/100</f>
        <v>25.722</v>
      </c>
      <c r="E215" s="48">
        <v>136.54</v>
      </c>
      <c r="F215" s="49">
        <f>E215*600*0.3/100</f>
        <v>245.77200000000005</v>
      </c>
      <c r="G215" s="49">
        <f>E215*600*0.2/100</f>
        <v>163.84799999999998</v>
      </c>
      <c r="H215" s="49">
        <f>E215*600*0.15/100</f>
        <v>122.88600000000001</v>
      </c>
      <c r="I215" s="49">
        <f>E215*600*0.1/100</f>
        <v>81.92399999999999</v>
      </c>
      <c r="J215" s="49">
        <f>F215-D215</f>
        <v>220.05000000000004</v>
      </c>
      <c r="K215" s="49">
        <f>G215-D215</f>
        <v>138.12599999999998</v>
      </c>
      <c r="L215" s="49">
        <f>H215-D215</f>
        <v>97.16400000000002</v>
      </c>
      <c r="M215" s="49">
        <f>I215-D215</f>
        <v>56.20199999999999</v>
      </c>
      <c r="N215" s="38"/>
      <c r="O215" s="43"/>
      <c r="P215" s="43"/>
      <c r="Q215" s="44"/>
      <c r="R215" s="45"/>
      <c r="S215" s="21"/>
      <c r="T215" s="21"/>
    </row>
    <row r="216" spans="1:20" s="7" customFormat="1" ht="12.75" hidden="1">
      <c r="A216" s="21"/>
      <c r="B216" s="35" t="s">
        <v>200</v>
      </c>
      <c r="C216" s="36">
        <v>19.09</v>
      </c>
      <c r="D216" s="47">
        <f>C216*600*0.3/100</f>
        <v>34.36200000000001</v>
      </c>
      <c r="E216" s="48">
        <v>111.2</v>
      </c>
      <c r="F216" s="49">
        <f>E216*600*0.3/100</f>
        <v>200.16000000000003</v>
      </c>
      <c r="G216" s="49">
        <f>E216*600*0.2/100</f>
        <v>133.44</v>
      </c>
      <c r="H216" s="49">
        <f>E216*600*0.15/100</f>
        <v>100.08</v>
      </c>
      <c r="I216" s="49">
        <f>E216*600*0.1/100</f>
        <v>66.72</v>
      </c>
      <c r="J216" s="49">
        <f>F216-D216</f>
        <v>165.798</v>
      </c>
      <c r="K216" s="49">
        <f>G216-D216</f>
        <v>99.07799999999999</v>
      </c>
      <c r="L216" s="49">
        <f>H216-D216</f>
        <v>65.71799999999999</v>
      </c>
      <c r="M216" s="49">
        <f>I216-D216</f>
        <v>32.35799999999999</v>
      </c>
      <c r="N216" s="38"/>
      <c r="O216" s="43"/>
      <c r="P216" s="43"/>
      <c r="Q216" s="44"/>
      <c r="R216" s="45"/>
      <c r="S216" s="21"/>
      <c r="T216" s="21"/>
    </row>
    <row r="217" spans="1:20" s="7" customFormat="1" ht="12.75" hidden="1">
      <c r="A217" s="21"/>
      <c r="B217" s="35" t="s">
        <v>201</v>
      </c>
      <c r="C217" s="36">
        <v>19.93</v>
      </c>
      <c r="D217" s="47">
        <f>C217*600*0.3/100</f>
        <v>35.874</v>
      </c>
      <c r="E217" s="48">
        <v>71.55</v>
      </c>
      <c r="F217" s="49">
        <f>E217*600*0.3/100</f>
        <v>128.79000000000002</v>
      </c>
      <c r="G217" s="49">
        <f>E217*600*0.2/100</f>
        <v>85.86</v>
      </c>
      <c r="H217" s="49">
        <f>E217*600*0.15/100</f>
        <v>64.395</v>
      </c>
      <c r="I217" s="49">
        <f>E217*600*0.1/100</f>
        <v>42.93</v>
      </c>
      <c r="J217" s="49">
        <f>F217-D217</f>
        <v>92.91600000000003</v>
      </c>
      <c r="K217" s="49">
        <f>G217-D217</f>
        <v>49.986</v>
      </c>
      <c r="L217" s="49">
        <f>H217-D217</f>
        <v>28.520999999999994</v>
      </c>
      <c r="M217" s="49">
        <f>I217-D217</f>
        <v>7.055999999999997</v>
      </c>
      <c r="N217" s="38"/>
      <c r="O217" s="43"/>
      <c r="P217" s="43"/>
      <c r="Q217" s="44"/>
      <c r="R217" s="45"/>
      <c r="S217" s="21"/>
      <c r="T217" s="21"/>
    </row>
    <row r="218" spans="1:20" s="7" customFormat="1" ht="12.75" hidden="1">
      <c r="A218" s="21"/>
      <c r="B218" s="35" t="s">
        <v>202</v>
      </c>
      <c r="C218" s="36">
        <v>16.67</v>
      </c>
      <c r="D218" s="47">
        <f>C218*600*0.3/100</f>
        <v>30.006000000000007</v>
      </c>
      <c r="E218" s="48">
        <v>71.59</v>
      </c>
      <c r="F218" s="49">
        <f>E218*600*0.3/100</f>
        <v>128.86200000000002</v>
      </c>
      <c r="G218" s="49">
        <f>E218*600*0.2/100</f>
        <v>85.90800000000002</v>
      </c>
      <c r="H218" s="49">
        <f>E218*600*0.15/100</f>
        <v>64.431</v>
      </c>
      <c r="I218" s="49">
        <f>E218*600*0.1/100</f>
        <v>42.95400000000001</v>
      </c>
      <c r="J218" s="49">
        <f>F218-D218</f>
        <v>98.85600000000002</v>
      </c>
      <c r="K218" s="49">
        <f>G218-D218</f>
        <v>55.90200000000001</v>
      </c>
      <c r="L218" s="49">
        <f>H218-D218</f>
        <v>34.42499999999999</v>
      </c>
      <c r="M218" s="49">
        <f>I218-D218</f>
        <v>12.948</v>
      </c>
      <c r="N218" s="38"/>
      <c r="O218" s="43"/>
      <c r="P218" s="43"/>
      <c r="Q218" s="44"/>
      <c r="R218" s="45"/>
      <c r="S218" s="21"/>
      <c r="T218" s="21"/>
    </row>
    <row r="219" spans="1:20" s="7" customFormat="1" ht="12.75" hidden="1">
      <c r="A219" s="21"/>
      <c r="B219" s="35" t="s">
        <v>203</v>
      </c>
      <c r="C219" s="36">
        <v>19.87</v>
      </c>
      <c r="D219" s="47">
        <f>C219*600*0.3/100</f>
        <v>35.766000000000005</v>
      </c>
      <c r="E219" s="48">
        <v>81.25</v>
      </c>
      <c r="F219" s="49">
        <f>E219*600*0.3/100</f>
        <v>146.25000000000003</v>
      </c>
      <c r="G219" s="49">
        <f>E219*600*0.2/100</f>
        <v>97.5</v>
      </c>
      <c r="H219" s="49">
        <f>E219*600*0.15/100</f>
        <v>73.125</v>
      </c>
      <c r="I219" s="49">
        <f>E219*600*0.1/100</f>
        <v>48.75</v>
      </c>
      <c r="J219" s="49">
        <f>F219-D219</f>
        <v>110.48400000000002</v>
      </c>
      <c r="K219" s="49">
        <f>G219-D219</f>
        <v>61.733999999999995</v>
      </c>
      <c r="L219" s="49">
        <f>H219-D219</f>
        <v>37.358999999999995</v>
      </c>
      <c r="M219" s="49">
        <f>I219-D219</f>
        <v>12.983999999999995</v>
      </c>
      <c r="N219" s="38"/>
      <c r="O219" s="43"/>
      <c r="P219" s="43"/>
      <c r="Q219" s="44"/>
      <c r="R219" s="45"/>
      <c r="S219" s="21"/>
      <c r="T219" s="21"/>
    </row>
    <row r="220" spans="1:20" s="7" customFormat="1" ht="12.75" hidden="1">
      <c r="A220" s="21"/>
      <c r="B220" s="35" t="s">
        <v>204</v>
      </c>
      <c r="C220" s="36">
        <v>20.36</v>
      </c>
      <c r="D220" s="47">
        <f>C220*600*0.3/100</f>
        <v>36.648</v>
      </c>
      <c r="E220" s="48">
        <v>80.47</v>
      </c>
      <c r="F220" s="49">
        <f>E220*600*0.3/100</f>
        <v>144.84600000000003</v>
      </c>
      <c r="G220" s="49">
        <f>E220*600*0.2/100</f>
        <v>96.564</v>
      </c>
      <c r="H220" s="49">
        <f>E220*600*0.15/100</f>
        <v>72.423</v>
      </c>
      <c r="I220" s="49">
        <f>E220*600*0.1/100</f>
        <v>48.282</v>
      </c>
      <c r="J220" s="49">
        <f>F220-D220</f>
        <v>108.19800000000004</v>
      </c>
      <c r="K220" s="49">
        <f>G220-D220</f>
        <v>59.91599999999999</v>
      </c>
      <c r="L220" s="49">
        <f>H220-D220</f>
        <v>35.775</v>
      </c>
      <c r="M220" s="49">
        <f>I220-D220</f>
        <v>11.633999999999993</v>
      </c>
      <c r="N220" s="38"/>
      <c r="O220" s="43"/>
      <c r="P220" s="43"/>
      <c r="Q220" s="44"/>
      <c r="R220" s="45"/>
      <c r="S220" s="21"/>
      <c r="T220" s="21"/>
    </row>
    <row r="221" spans="1:20" s="7" customFormat="1" ht="12.75" hidden="1">
      <c r="A221" s="21"/>
      <c r="B221" s="35"/>
      <c r="C221" s="36"/>
      <c r="D221" s="47"/>
      <c r="E221" s="48"/>
      <c r="F221" s="49"/>
      <c r="G221" s="49"/>
      <c r="H221" s="49"/>
      <c r="I221" s="49"/>
      <c r="J221" s="49"/>
      <c r="K221" s="49"/>
      <c r="L221" s="49"/>
      <c r="M221" s="49"/>
      <c r="N221" s="38"/>
      <c r="O221" s="43"/>
      <c r="P221" s="43"/>
      <c r="Q221" s="44"/>
      <c r="R221" s="45"/>
      <c r="S221" s="21"/>
      <c r="T221" s="21"/>
    </row>
    <row r="222" spans="1:20" s="7" customFormat="1" ht="33.75" customHeight="1">
      <c r="A222" s="21"/>
      <c r="B222" s="50" t="s">
        <v>205</v>
      </c>
      <c r="C222" s="36"/>
      <c r="D222" s="47"/>
      <c r="E222" s="41"/>
      <c r="F222" s="49"/>
      <c r="G222" s="49"/>
      <c r="H222" s="49"/>
      <c r="I222" s="49"/>
      <c r="J222" s="49"/>
      <c r="K222" s="49"/>
      <c r="L222" s="49"/>
      <c r="M222" s="49"/>
      <c r="N222" s="38">
        <f>(C225+C226+C228+C229+C231+C233+C235+C236+C237+C238+C239+C240+C241+C243+C244+C245+C246+C248+C249)/19</f>
        <v>190.7547368421053</v>
      </c>
      <c r="O222" s="38">
        <f>N222*600*0.3/100</f>
        <v>343.35852631578956</v>
      </c>
      <c r="P222" s="38">
        <f>O222*1.25</f>
        <v>429.19815789473694</v>
      </c>
      <c r="Q222" s="39">
        <f>(E225+E226+E228+E229+E231+E233+E235+E236+E237+E238+E239+E240+E241+E243+E244+E245+E246+E248+E249)/19</f>
        <v>498.36157894736834</v>
      </c>
      <c r="R222" s="40">
        <f>P222/Q222/6</f>
        <v>0.1435363987466298</v>
      </c>
      <c r="S222" s="21"/>
      <c r="T222" s="21"/>
    </row>
    <row r="223" spans="1:20" s="7" customFormat="1" ht="12.75" customHeight="1" hidden="1">
      <c r="A223" s="21"/>
      <c r="B223" s="46" t="s">
        <v>21</v>
      </c>
      <c r="C223" s="36"/>
      <c r="D223" s="47"/>
      <c r="E223" s="41"/>
      <c r="F223" s="49"/>
      <c r="G223" s="49"/>
      <c r="H223" s="49"/>
      <c r="I223" s="49"/>
      <c r="J223" s="49"/>
      <c r="K223" s="49"/>
      <c r="L223" s="49"/>
      <c r="M223" s="49"/>
      <c r="N223" s="38"/>
      <c r="O223" s="38"/>
      <c r="P223" s="38"/>
      <c r="Q223" s="39"/>
      <c r="R223" s="40"/>
      <c r="S223" s="21"/>
      <c r="T223" s="21"/>
    </row>
    <row r="224" spans="1:20" s="7" customFormat="1" ht="12.75" customHeight="1" hidden="1">
      <c r="A224" s="21"/>
      <c r="B224" s="46" t="s">
        <v>22</v>
      </c>
      <c r="C224" s="36"/>
      <c r="D224" s="47"/>
      <c r="E224" s="41"/>
      <c r="F224" s="49"/>
      <c r="G224" s="49"/>
      <c r="H224" s="49"/>
      <c r="I224" s="49"/>
      <c r="J224" s="49"/>
      <c r="K224" s="49"/>
      <c r="L224" s="49"/>
      <c r="M224" s="49"/>
      <c r="N224" s="38"/>
      <c r="O224" s="38"/>
      <c r="P224" s="38"/>
      <c r="Q224" s="39"/>
      <c r="R224" s="40"/>
      <c r="S224" s="21"/>
      <c r="T224" s="21"/>
    </row>
    <row r="225" spans="1:20" s="7" customFormat="1" ht="12.75" hidden="1">
      <c r="A225" s="21"/>
      <c r="B225" s="35" t="s">
        <v>206</v>
      </c>
      <c r="C225" s="36">
        <v>175.37</v>
      </c>
      <c r="D225" s="47">
        <f>C225*600*0.3/100</f>
        <v>315.66600000000005</v>
      </c>
      <c r="E225" s="48">
        <v>461.93</v>
      </c>
      <c r="F225" s="49">
        <f>E225*600*0.3/100</f>
        <v>831.474</v>
      </c>
      <c r="G225" s="49">
        <f>E225*600*0.2/100</f>
        <v>554.316</v>
      </c>
      <c r="H225" s="49">
        <f>E225*600*0.15/100</f>
        <v>415.73699999999997</v>
      </c>
      <c r="I225" s="49">
        <f>E225*600*0.1/100</f>
        <v>277.158</v>
      </c>
      <c r="J225" s="49">
        <f>F225-D225</f>
        <v>515.808</v>
      </c>
      <c r="K225" s="49">
        <f>G225-D225</f>
        <v>238.64999999999998</v>
      </c>
      <c r="L225" s="49">
        <f>H225-D225</f>
        <v>100.07099999999991</v>
      </c>
      <c r="M225" s="49">
        <f>I225-D225</f>
        <v>-38.50800000000004</v>
      </c>
      <c r="N225" s="38"/>
      <c r="O225" s="43"/>
      <c r="P225" s="43"/>
      <c r="Q225" s="44"/>
      <c r="R225" s="45"/>
      <c r="S225" s="21"/>
      <c r="T225" s="21"/>
    </row>
    <row r="226" spans="1:20" s="7" customFormat="1" ht="12.75" hidden="1">
      <c r="A226" s="21"/>
      <c r="B226" s="35" t="s">
        <v>207</v>
      </c>
      <c r="C226" s="36">
        <v>200.47</v>
      </c>
      <c r="D226" s="47">
        <f>C226*600*0.3/100</f>
        <v>360.84600000000006</v>
      </c>
      <c r="E226" s="48">
        <v>456.68</v>
      </c>
      <c r="F226" s="49">
        <f>E226*600*0.3/100</f>
        <v>822.0240000000001</v>
      </c>
      <c r="G226" s="49">
        <f>E226*600*0.2/100</f>
        <v>548.0160000000001</v>
      </c>
      <c r="H226" s="49">
        <f>E226*600*0.15/100</f>
        <v>411.01199999999994</v>
      </c>
      <c r="I226" s="49">
        <f>E226*600*0.1/100</f>
        <v>274.00800000000004</v>
      </c>
      <c r="J226" s="49">
        <f>F226-D226</f>
        <v>461.17800000000005</v>
      </c>
      <c r="K226" s="49">
        <f>G226-D226</f>
        <v>187.17000000000002</v>
      </c>
      <c r="L226" s="49">
        <f>H226-D226</f>
        <v>50.16599999999988</v>
      </c>
      <c r="M226" s="49">
        <f>I226-D226</f>
        <v>-86.83800000000002</v>
      </c>
      <c r="N226" s="38"/>
      <c r="O226" s="43"/>
      <c r="P226" s="43"/>
      <c r="Q226" s="44"/>
      <c r="R226" s="45"/>
      <c r="S226" s="21"/>
      <c r="T226" s="21"/>
    </row>
    <row r="227" spans="1:20" s="7" customFormat="1" ht="12.75" hidden="1">
      <c r="A227" s="21"/>
      <c r="B227" s="35" t="s">
        <v>208</v>
      </c>
      <c r="C227" s="36">
        <v>175.37</v>
      </c>
      <c r="D227" s="47">
        <f>C227*600*0.3/100</f>
        <v>315.66600000000005</v>
      </c>
      <c r="E227" s="48">
        <v>461.93</v>
      </c>
      <c r="F227" s="49">
        <f>E227*600*0.3/100</f>
        <v>831.474</v>
      </c>
      <c r="G227" s="49">
        <f>E227*600*0.2/100</f>
        <v>554.316</v>
      </c>
      <c r="H227" s="49">
        <f>E227*600*0.15/100</f>
        <v>415.73699999999997</v>
      </c>
      <c r="I227" s="49">
        <f>E227*600*0.1/100</f>
        <v>277.158</v>
      </c>
      <c r="J227" s="49">
        <f>F227-D227</f>
        <v>515.808</v>
      </c>
      <c r="K227" s="49">
        <f>G227-D227</f>
        <v>238.64999999999998</v>
      </c>
      <c r="L227" s="49">
        <f>H227-D227</f>
        <v>100.07099999999991</v>
      </c>
      <c r="M227" s="49">
        <f>I227-D227</f>
        <v>-38.50800000000004</v>
      </c>
      <c r="N227" s="38"/>
      <c r="O227" s="43"/>
      <c r="P227" s="43"/>
      <c r="Q227" s="44"/>
      <c r="R227" s="45"/>
      <c r="S227" s="21"/>
      <c r="T227" s="21"/>
    </row>
    <row r="228" spans="1:20" s="7" customFormat="1" ht="12.75" hidden="1">
      <c r="A228" s="21"/>
      <c r="B228" s="35" t="s">
        <v>209</v>
      </c>
      <c r="C228" s="36">
        <v>185.24</v>
      </c>
      <c r="D228" s="47">
        <f>C228*600*0.3/100</f>
        <v>333.432</v>
      </c>
      <c r="E228" s="48">
        <v>607.01</v>
      </c>
      <c r="F228" s="49">
        <f>E228*600*0.3/100</f>
        <v>1092.6180000000002</v>
      </c>
      <c r="G228" s="49">
        <f>E228*600*0.2/100</f>
        <v>728.4119999999999</v>
      </c>
      <c r="H228" s="49">
        <f>E228*600*0.15/100</f>
        <v>546.309</v>
      </c>
      <c r="I228" s="49">
        <f>E228*600*0.1/100</f>
        <v>364.20599999999996</v>
      </c>
      <c r="J228" s="49">
        <f>F228-D228</f>
        <v>759.1860000000001</v>
      </c>
      <c r="K228" s="49">
        <f>G228-D228</f>
        <v>394.9799999999999</v>
      </c>
      <c r="L228" s="49">
        <f>H228-D228</f>
        <v>212.87699999999995</v>
      </c>
      <c r="M228" s="49">
        <f>I228-D228</f>
        <v>30.773999999999944</v>
      </c>
      <c r="N228" s="38"/>
      <c r="O228" s="43"/>
      <c r="P228" s="43"/>
      <c r="Q228" s="44"/>
      <c r="R228" s="45"/>
      <c r="S228" s="21"/>
      <c r="T228" s="21"/>
    </row>
    <row r="229" spans="1:20" s="7" customFormat="1" ht="12.75" hidden="1">
      <c r="A229" s="21"/>
      <c r="B229" s="35" t="s">
        <v>210</v>
      </c>
      <c r="C229" s="36">
        <v>206.99</v>
      </c>
      <c r="D229" s="47">
        <f>C229*600*0.3/100</f>
        <v>372.58200000000005</v>
      </c>
      <c r="E229" s="48">
        <v>451.76</v>
      </c>
      <c r="F229" s="49">
        <f>E229*600*0.3/100</f>
        <v>813.1680000000001</v>
      </c>
      <c r="G229" s="49">
        <f>E229*600*0.2/100</f>
        <v>542.1120000000001</v>
      </c>
      <c r="H229" s="49">
        <f>E229*600*0.15/100</f>
        <v>406.584</v>
      </c>
      <c r="I229" s="49">
        <f>E229*600*0.1/100</f>
        <v>271.05600000000004</v>
      </c>
      <c r="J229" s="49">
        <f>F229-D229</f>
        <v>440.58600000000007</v>
      </c>
      <c r="K229" s="49">
        <f>G229-D229</f>
        <v>169.53000000000003</v>
      </c>
      <c r="L229" s="49">
        <f>H229-D229</f>
        <v>34.00199999999995</v>
      </c>
      <c r="M229" s="49">
        <f>I229-D229</f>
        <v>-101.52600000000001</v>
      </c>
      <c r="N229" s="38"/>
      <c r="O229" s="43"/>
      <c r="P229" s="43"/>
      <c r="Q229" s="44"/>
      <c r="R229" s="45"/>
      <c r="S229" s="21"/>
      <c r="T229" s="21"/>
    </row>
    <row r="230" spans="1:20" s="7" customFormat="1" ht="12.75" hidden="1">
      <c r="A230" s="21"/>
      <c r="B230" s="35" t="s">
        <v>211</v>
      </c>
      <c r="C230" s="36">
        <v>175.37</v>
      </c>
      <c r="D230" s="47">
        <f>C230*600*0.3/100</f>
        <v>315.66600000000005</v>
      </c>
      <c r="E230" s="48">
        <v>461.93</v>
      </c>
      <c r="F230" s="49">
        <f>E230*600*0.3/100</f>
        <v>831.474</v>
      </c>
      <c r="G230" s="49">
        <f>E230*600*0.2/100</f>
        <v>554.316</v>
      </c>
      <c r="H230" s="49">
        <f>E230*600*0.15/100</f>
        <v>415.73699999999997</v>
      </c>
      <c r="I230" s="49">
        <f>E230*600*0.1/100</f>
        <v>277.158</v>
      </c>
      <c r="J230" s="49">
        <f>F230-D230</f>
        <v>515.808</v>
      </c>
      <c r="K230" s="49">
        <f>G230-D230</f>
        <v>238.64999999999998</v>
      </c>
      <c r="L230" s="49">
        <f>H230-D230</f>
        <v>100.07099999999991</v>
      </c>
      <c r="M230" s="49">
        <f>I230-D230</f>
        <v>-38.50800000000004</v>
      </c>
      <c r="N230" s="38"/>
      <c r="O230" s="43"/>
      <c r="P230" s="43"/>
      <c r="Q230" s="44"/>
      <c r="R230" s="45"/>
      <c r="S230" s="21"/>
      <c r="T230" s="21"/>
    </row>
    <row r="231" spans="1:20" s="7" customFormat="1" ht="12.75" hidden="1">
      <c r="A231" s="21"/>
      <c r="B231" s="35" t="s">
        <v>212</v>
      </c>
      <c r="C231" s="36">
        <v>186.1</v>
      </c>
      <c r="D231" s="47">
        <f>C231*600*0.3/100</f>
        <v>334.9800000000001</v>
      </c>
      <c r="E231" s="48">
        <v>433.16</v>
      </c>
      <c r="F231" s="49">
        <f>E231*600*0.3/100</f>
        <v>779.6880000000002</v>
      </c>
      <c r="G231" s="49">
        <f>E231*600*0.2/100</f>
        <v>519.7920000000001</v>
      </c>
      <c r="H231" s="49">
        <f>E231*600*0.15/100</f>
        <v>389.844</v>
      </c>
      <c r="I231" s="49">
        <f>E231*600*0.1/100</f>
        <v>259.8960000000001</v>
      </c>
      <c r="J231" s="49">
        <f>F231-D231</f>
        <v>444.70800000000014</v>
      </c>
      <c r="K231" s="49">
        <f>G231-D231</f>
        <v>184.81200000000007</v>
      </c>
      <c r="L231" s="49">
        <f>H231-D231</f>
        <v>54.86399999999992</v>
      </c>
      <c r="M231" s="49">
        <f>I231-D231</f>
        <v>-75.084</v>
      </c>
      <c r="N231" s="38"/>
      <c r="O231" s="43"/>
      <c r="P231" s="43"/>
      <c r="Q231" s="44"/>
      <c r="R231" s="45"/>
      <c r="S231" s="21"/>
      <c r="T231" s="21"/>
    </row>
    <row r="232" spans="1:20" s="7" customFormat="1" ht="12.75" hidden="1">
      <c r="A232" s="21"/>
      <c r="B232" s="35" t="s">
        <v>213</v>
      </c>
      <c r="C232" s="36">
        <v>175.37</v>
      </c>
      <c r="D232" s="47">
        <f>C232*600*0.3/100</f>
        <v>315.66600000000005</v>
      </c>
      <c r="E232" s="48">
        <v>461.67</v>
      </c>
      <c r="F232" s="49">
        <f>E232*600*0.3/100</f>
        <v>831.0060000000001</v>
      </c>
      <c r="G232" s="49">
        <f>E232*600*0.2/100</f>
        <v>554.004</v>
      </c>
      <c r="H232" s="49">
        <f>E232*600*0.15/100</f>
        <v>415.50299999999993</v>
      </c>
      <c r="I232" s="49">
        <f>E232*600*0.1/100</f>
        <v>277.002</v>
      </c>
      <c r="J232" s="49">
        <f>F232-D232</f>
        <v>515.34</v>
      </c>
      <c r="K232" s="49">
        <f>G232-D232</f>
        <v>238.33799999999997</v>
      </c>
      <c r="L232" s="49">
        <f>H232-D232</f>
        <v>99.83699999999988</v>
      </c>
      <c r="M232" s="49">
        <f>I232-D232</f>
        <v>-38.664000000000044</v>
      </c>
      <c r="N232" s="38"/>
      <c r="O232" s="43"/>
      <c r="P232" s="43"/>
      <c r="Q232" s="44"/>
      <c r="R232" s="45"/>
      <c r="S232" s="21"/>
      <c r="T232" s="21"/>
    </row>
    <row r="233" spans="1:20" s="7" customFormat="1" ht="12.75" hidden="1">
      <c r="A233" s="21"/>
      <c r="B233" s="35" t="s">
        <v>214</v>
      </c>
      <c r="C233" s="36">
        <v>195.65</v>
      </c>
      <c r="D233" s="47">
        <f>C233*600*0.3/100</f>
        <v>352.1700000000001</v>
      </c>
      <c r="E233" s="48">
        <v>470.9</v>
      </c>
      <c r="F233" s="49">
        <f>E233*600*0.3/100</f>
        <v>847.6200000000001</v>
      </c>
      <c r="G233" s="49">
        <f>E233*600*0.2/100</f>
        <v>565.08</v>
      </c>
      <c r="H233" s="49">
        <f>E233*600*0.15/100</f>
        <v>423.81</v>
      </c>
      <c r="I233" s="49">
        <f>E233*600*0.1/100</f>
        <v>282.54</v>
      </c>
      <c r="J233" s="49">
        <f>F233-D233</f>
        <v>495.45000000000005</v>
      </c>
      <c r="K233" s="49">
        <f>G233-D233</f>
        <v>212.90999999999997</v>
      </c>
      <c r="L233" s="49">
        <f>H233-D233</f>
        <v>71.63999999999993</v>
      </c>
      <c r="M233" s="49">
        <f>I233-D233</f>
        <v>-69.63000000000005</v>
      </c>
      <c r="N233" s="38"/>
      <c r="O233" s="43"/>
      <c r="P233" s="43"/>
      <c r="Q233" s="44"/>
      <c r="R233" s="45"/>
      <c r="S233" s="21"/>
      <c r="T233" s="21"/>
    </row>
    <row r="234" spans="1:20" s="7" customFormat="1" ht="12.75" hidden="1">
      <c r="A234" s="21"/>
      <c r="B234" s="35" t="s">
        <v>215</v>
      </c>
      <c r="C234" s="36">
        <v>195.65</v>
      </c>
      <c r="D234" s="47">
        <f>C234*600*0.3/100</f>
        <v>352.1700000000001</v>
      </c>
      <c r="E234" s="48">
        <v>459.13</v>
      </c>
      <c r="F234" s="49">
        <f>E234*600*0.3/100</f>
        <v>826.4340000000001</v>
      </c>
      <c r="G234" s="49">
        <f>E234*600*0.2/100</f>
        <v>550.956</v>
      </c>
      <c r="H234" s="49">
        <f>E234*600*0.15/100</f>
        <v>413.217</v>
      </c>
      <c r="I234" s="49">
        <f>E234*600*0.1/100</f>
        <v>275.478</v>
      </c>
      <c r="J234" s="49">
        <f>F234-D234</f>
        <v>474.264</v>
      </c>
      <c r="K234" s="49">
        <f>G234-D234</f>
        <v>198.78599999999994</v>
      </c>
      <c r="L234" s="49">
        <f>H234-D234</f>
        <v>61.04699999999991</v>
      </c>
      <c r="M234" s="49">
        <f>I234-D234</f>
        <v>-76.69200000000006</v>
      </c>
      <c r="N234" s="38"/>
      <c r="O234" s="43"/>
      <c r="P234" s="43"/>
      <c r="Q234" s="44"/>
      <c r="R234" s="45"/>
      <c r="S234" s="21"/>
      <c r="T234" s="21"/>
    </row>
    <row r="235" spans="1:20" s="7" customFormat="1" ht="12.75" hidden="1">
      <c r="A235" s="21"/>
      <c r="B235" s="35" t="s">
        <v>216</v>
      </c>
      <c r="C235" s="36">
        <v>195.65</v>
      </c>
      <c r="D235" s="47">
        <f>C235*600*0.3/100</f>
        <v>352.1700000000001</v>
      </c>
      <c r="E235" s="48">
        <v>469.99</v>
      </c>
      <c r="F235" s="49">
        <f>E235*600*0.3/100</f>
        <v>845.9820000000001</v>
      </c>
      <c r="G235" s="49">
        <f>E235*600*0.2/100</f>
        <v>563.988</v>
      </c>
      <c r="H235" s="49">
        <f>E235*600*0.15/100</f>
        <v>422.991</v>
      </c>
      <c r="I235" s="49">
        <f>E235*600*0.1/100</f>
        <v>281.994</v>
      </c>
      <c r="J235" s="49">
        <f>F235-D235</f>
        <v>493.812</v>
      </c>
      <c r="K235" s="49">
        <f>G235-D235</f>
        <v>211.81799999999998</v>
      </c>
      <c r="L235" s="49">
        <f>H235-D235</f>
        <v>70.82099999999991</v>
      </c>
      <c r="M235" s="49">
        <f>I235-D235</f>
        <v>-70.17600000000004</v>
      </c>
      <c r="N235" s="38"/>
      <c r="O235" s="43"/>
      <c r="P235" s="43"/>
      <c r="Q235" s="44"/>
      <c r="R235" s="45"/>
      <c r="S235" s="21"/>
      <c r="T235" s="21"/>
    </row>
    <row r="236" spans="1:20" s="7" customFormat="1" ht="12.75" hidden="1">
      <c r="A236" s="21"/>
      <c r="B236" s="35" t="s">
        <v>217</v>
      </c>
      <c r="C236" s="36">
        <v>208.42</v>
      </c>
      <c r="D236" s="47">
        <f>C236*600*0.3/100</f>
        <v>375.156</v>
      </c>
      <c r="E236" s="48">
        <v>467.69</v>
      </c>
      <c r="F236" s="49">
        <f>E236*600*0.3/100</f>
        <v>841.8420000000001</v>
      </c>
      <c r="G236" s="49">
        <f>E236*600*0.2/100</f>
        <v>561.2280000000001</v>
      </c>
      <c r="H236" s="49">
        <f>E236*600*0.15/100</f>
        <v>420.921</v>
      </c>
      <c r="I236" s="49">
        <f>E236*600*0.1/100</f>
        <v>280.61400000000003</v>
      </c>
      <c r="J236" s="49">
        <f>F236-D236</f>
        <v>466.6860000000001</v>
      </c>
      <c r="K236" s="49">
        <f>G236-D236</f>
        <v>186.07200000000006</v>
      </c>
      <c r="L236" s="49">
        <f>H236-D236</f>
        <v>45.764999999999986</v>
      </c>
      <c r="M236" s="49">
        <f>I236-D236</f>
        <v>-94.54199999999997</v>
      </c>
      <c r="N236" s="38"/>
      <c r="O236" s="43"/>
      <c r="P236" s="43"/>
      <c r="Q236" s="44"/>
      <c r="R236" s="45"/>
      <c r="S236" s="21"/>
      <c r="T236" s="21"/>
    </row>
    <row r="237" spans="1:20" s="7" customFormat="1" ht="12.75" hidden="1">
      <c r="A237" s="21"/>
      <c r="B237" s="35" t="s">
        <v>218</v>
      </c>
      <c r="C237" s="36">
        <v>193.34</v>
      </c>
      <c r="D237" s="47">
        <f>C237*600*0.3/100</f>
        <v>348.01200000000006</v>
      </c>
      <c r="E237" s="48">
        <v>459.29</v>
      </c>
      <c r="F237" s="49">
        <f>E237*600*0.3/100</f>
        <v>826.7220000000001</v>
      </c>
      <c r="G237" s="49">
        <f>E237*600*0.2/100</f>
        <v>551.148</v>
      </c>
      <c r="H237" s="49">
        <f>E237*600*0.15/100</f>
        <v>413.361</v>
      </c>
      <c r="I237" s="49">
        <f>E237*600*0.1/100</f>
        <v>275.574</v>
      </c>
      <c r="J237" s="49">
        <f>F237-D237</f>
        <v>478.71000000000004</v>
      </c>
      <c r="K237" s="49">
        <f>G237-D237</f>
        <v>203.13599999999997</v>
      </c>
      <c r="L237" s="49">
        <f>H237-D237</f>
        <v>65.34899999999993</v>
      </c>
      <c r="M237" s="49">
        <f>I237-D237</f>
        <v>-72.43800000000005</v>
      </c>
      <c r="N237" s="38"/>
      <c r="O237" s="43"/>
      <c r="P237" s="43"/>
      <c r="Q237" s="44"/>
      <c r="R237" s="45"/>
      <c r="S237" s="21"/>
      <c r="T237" s="21"/>
    </row>
    <row r="238" spans="1:20" s="7" customFormat="1" ht="12.75" hidden="1">
      <c r="A238" s="21"/>
      <c r="B238" s="35" t="s">
        <v>219</v>
      </c>
      <c r="C238" s="36">
        <v>195.65</v>
      </c>
      <c r="D238" s="47">
        <f>C238*600*0.3/100</f>
        <v>352.1700000000001</v>
      </c>
      <c r="E238" s="48">
        <v>465.22</v>
      </c>
      <c r="F238" s="49">
        <f>E238*600*0.3/100</f>
        <v>837.3960000000001</v>
      </c>
      <c r="G238" s="49">
        <f>E238*600*0.2/100</f>
        <v>558.264</v>
      </c>
      <c r="H238" s="49">
        <f>E238*600*0.15/100</f>
        <v>418.698</v>
      </c>
      <c r="I238" s="49">
        <f>E238*600*0.1/100</f>
        <v>279.132</v>
      </c>
      <c r="J238" s="49">
        <f>F238-D238</f>
        <v>485.226</v>
      </c>
      <c r="K238" s="49">
        <f>G238-D238</f>
        <v>206.09399999999994</v>
      </c>
      <c r="L238" s="49">
        <f>H238-D238</f>
        <v>66.5279999999999</v>
      </c>
      <c r="M238" s="49">
        <f>I238-D238</f>
        <v>-73.03800000000007</v>
      </c>
      <c r="N238" s="38"/>
      <c r="O238" s="43"/>
      <c r="P238" s="43"/>
      <c r="Q238" s="44"/>
      <c r="R238" s="45"/>
      <c r="S238" s="21"/>
      <c r="T238" s="21"/>
    </row>
    <row r="239" spans="1:20" s="7" customFormat="1" ht="12.75" hidden="1">
      <c r="A239" s="21"/>
      <c r="B239" s="35" t="s">
        <v>220</v>
      </c>
      <c r="C239" s="36">
        <v>172.53</v>
      </c>
      <c r="D239" s="47">
        <f>C239*600*0.3/100</f>
        <v>310.55400000000003</v>
      </c>
      <c r="E239" s="48">
        <v>620.45</v>
      </c>
      <c r="F239" s="49">
        <f>E239*600*0.3/100</f>
        <v>1116.8100000000002</v>
      </c>
      <c r="G239" s="49">
        <f>E239*600*0.2/100</f>
        <v>744.54</v>
      </c>
      <c r="H239" s="49">
        <f>E239*600*0.15/100</f>
        <v>558.405</v>
      </c>
      <c r="I239" s="49">
        <f>E239*600*0.1/100</f>
        <v>372.27</v>
      </c>
      <c r="J239" s="49">
        <f>F239-D239</f>
        <v>806.2560000000001</v>
      </c>
      <c r="K239" s="49">
        <f>G239-D239</f>
        <v>433.98599999999993</v>
      </c>
      <c r="L239" s="49">
        <f>H239-D239</f>
        <v>247.85099999999994</v>
      </c>
      <c r="M239" s="49">
        <f>I239-D239</f>
        <v>61.71599999999995</v>
      </c>
      <c r="N239" s="38"/>
      <c r="O239" s="43"/>
      <c r="P239" s="43"/>
      <c r="Q239" s="44"/>
      <c r="R239" s="45"/>
      <c r="S239" s="21"/>
      <c r="T239" s="21"/>
    </row>
    <row r="240" spans="1:20" s="7" customFormat="1" ht="12.75" hidden="1">
      <c r="A240" s="21"/>
      <c r="B240" s="35" t="s">
        <v>221</v>
      </c>
      <c r="C240" s="36">
        <v>183.71</v>
      </c>
      <c r="D240" s="47">
        <f>C240*600*0.3/100</f>
        <v>330.67800000000005</v>
      </c>
      <c r="E240" s="48">
        <v>460.12</v>
      </c>
      <c r="F240" s="49">
        <f>E240*600*0.3/100</f>
        <v>828.216</v>
      </c>
      <c r="G240" s="49">
        <f>E240*600*0.2/100</f>
        <v>552.144</v>
      </c>
      <c r="H240" s="49">
        <f>E240*600*0.15/100</f>
        <v>414.10799999999995</v>
      </c>
      <c r="I240" s="49">
        <f>E240*600*0.1/100</f>
        <v>276.072</v>
      </c>
      <c r="J240" s="49">
        <f>F240-D240</f>
        <v>497.53799999999995</v>
      </c>
      <c r="K240" s="49">
        <f>G240-D240</f>
        <v>221.46599999999995</v>
      </c>
      <c r="L240" s="49">
        <f>H240-D240</f>
        <v>83.4299999999999</v>
      </c>
      <c r="M240" s="49">
        <f>I240-D240</f>
        <v>-54.60600000000005</v>
      </c>
      <c r="N240" s="38"/>
      <c r="O240" s="43"/>
      <c r="P240" s="43"/>
      <c r="Q240" s="44"/>
      <c r="R240" s="45"/>
      <c r="S240" s="21"/>
      <c r="T240" s="21"/>
    </row>
    <row r="241" spans="1:20" s="7" customFormat="1" ht="12.75" hidden="1">
      <c r="A241" s="21"/>
      <c r="B241" s="35" t="s">
        <v>222</v>
      </c>
      <c r="C241" s="36">
        <v>208.42</v>
      </c>
      <c r="D241" s="47">
        <f>C241*600*0.3/100</f>
        <v>375.156</v>
      </c>
      <c r="E241" s="48">
        <v>462.86</v>
      </c>
      <c r="F241" s="49">
        <f>E241*600*0.3/100</f>
        <v>833.1480000000001</v>
      </c>
      <c r="G241" s="49">
        <f>E241*600*0.2/100</f>
        <v>555.432</v>
      </c>
      <c r="H241" s="49">
        <f>E241*600*0.15/100</f>
        <v>416.574</v>
      </c>
      <c r="I241" s="49">
        <f>E241*600*0.1/100</f>
        <v>277.716</v>
      </c>
      <c r="J241" s="49">
        <f>F241-D241</f>
        <v>457.99200000000013</v>
      </c>
      <c r="K241" s="49">
        <f>G241-D241</f>
        <v>180.276</v>
      </c>
      <c r="L241" s="49">
        <f>H241-D241</f>
        <v>41.418000000000006</v>
      </c>
      <c r="M241" s="49">
        <f>I241-D241</f>
        <v>-97.44</v>
      </c>
      <c r="N241" s="38"/>
      <c r="O241" s="43"/>
      <c r="P241" s="43"/>
      <c r="Q241" s="44"/>
      <c r="R241" s="45"/>
      <c r="S241" s="21"/>
      <c r="T241" s="21"/>
    </row>
    <row r="242" spans="1:20" s="7" customFormat="1" ht="12.75" hidden="1">
      <c r="A242" s="21"/>
      <c r="B242" s="35" t="s">
        <v>223</v>
      </c>
      <c r="C242" s="36">
        <v>175.37</v>
      </c>
      <c r="D242" s="47">
        <f>C242*600*0.3/100</f>
        <v>315.66600000000005</v>
      </c>
      <c r="E242" s="48">
        <v>461.93</v>
      </c>
      <c r="F242" s="49">
        <f>E242*600*0.3/100</f>
        <v>831.474</v>
      </c>
      <c r="G242" s="49">
        <f>E242*600*0.2/100</f>
        <v>554.316</v>
      </c>
      <c r="H242" s="49">
        <f>E242*600*0.15/100</f>
        <v>415.73699999999997</v>
      </c>
      <c r="I242" s="49">
        <f>E242*600*0.1/100</f>
        <v>277.158</v>
      </c>
      <c r="J242" s="49">
        <f>F242-D242</f>
        <v>515.808</v>
      </c>
      <c r="K242" s="49">
        <f>G242-D242</f>
        <v>238.64999999999998</v>
      </c>
      <c r="L242" s="49">
        <f>H242-D242</f>
        <v>100.07099999999991</v>
      </c>
      <c r="M242" s="49">
        <f>I242-D242</f>
        <v>-38.50800000000004</v>
      </c>
      <c r="N242" s="38"/>
      <c r="O242" s="43"/>
      <c r="P242" s="43"/>
      <c r="Q242" s="44"/>
      <c r="R242" s="45"/>
      <c r="S242" s="21"/>
      <c r="T242" s="21"/>
    </row>
    <row r="243" spans="1:20" s="7" customFormat="1" ht="12.75" hidden="1">
      <c r="A243" s="21"/>
      <c r="B243" s="35" t="s">
        <v>224</v>
      </c>
      <c r="C243" s="36">
        <v>152.33</v>
      </c>
      <c r="D243" s="47">
        <f>C243*600*0.3/100</f>
        <v>274.1940000000001</v>
      </c>
      <c r="E243" s="48">
        <v>463.94</v>
      </c>
      <c r="F243" s="49">
        <f>E243*600*0.3/100</f>
        <v>835.0920000000001</v>
      </c>
      <c r="G243" s="49">
        <f>E243*600*0.2/100</f>
        <v>556.7280000000001</v>
      </c>
      <c r="H243" s="49">
        <f>E243*600*0.15/100</f>
        <v>417.546</v>
      </c>
      <c r="I243" s="49">
        <f>E243*600*0.1/100</f>
        <v>278.36400000000003</v>
      </c>
      <c r="J243" s="49">
        <f>F243-D243</f>
        <v>560.898</v>
      </c>
      <c r="K243" s="49">
        <f>G243-D243</f>
        <v>282.534</v>
      </c>
      <c r="L243" s="49">
        <f>H243-D243</f>
        <v>143.35199999999992</v>
      </c>
      <c r="M243" s="49">
        <f>I243-D243</f>
        <v>4.169999999999959</v>
      </c>
      <c r="N243" s="38"/>
      <c r="O243" s="43"/>
      <c r="P243" s="43"/>
      <c r="Q243" s="44"/>
      <c r="R243" s="45"/>
      <c r="S243" s="21"/>
      <c r="T243" s="21"/>
    </row>
    <row r="244" spans="1:20" s="7" customFormat="1" ht="12.75" hidden="1">
      <c r="A244" s="21"/>
      <c r="B244" s="35" t="s">
        <v>225</v>
      </c>
      <c r="C244" s="36">
        <v>208.42</v>
      </c>
      <c r="D244" s="47">
        <f>C244*600*0.3/100</f>
        <v>375.156</v>
      </c>
      <c r="E244" s="48">
        <v>458.13</v>
      </c>
      <c r="F244" s="49">
        <f>E244*600*0.3/100</f>
        <v>824.6340000000001</v>
      </c>
      <c r="G244" s="49">
        <f>E244*600*0.2/100</f>
        <v>549.7560000000001</v>
      </c>
      <c r="H244" s="49">
        <f>E244*600*0.15/100</f>
        <v>412.31699999999995</v>
      </c>
      <c r="I244" s="49">
        <f>E244*600*0.1/100</f>
        <v>274.87800000000004</v>
      </c>
      <c r="J244" s="49">
        <f>F244-D244</f>
        <v>449.4780000000001</v>
      </c>
      <c r="K244" s="49">
        <f>G244-D244</f>
        <v>174.60000000000008</v>
      </c>
      <c r="L244" s="49">
        <f>H244-D244</f>
        <v>37.160999999999945</v>
      </c>
      <c r="M244" s="49">
        <f>I244-D244</f>
        <v>-100.27799999999996</v>
      </c>
      <c r="N244" s="38"/>
      <c r="O244" s="43"/>
      <c r="P244" s="43"/>
      <c r="Q244" s="44"/>
      <c r="R244" s="45"/>
      <c r="S244" s="21"/>
      <c r="T244" s="21"/>
    </row>
    <row r="245" spans="1:20" s="7" customFormat="1" ht="12.75" hidden="1">
      <c r="A245" s="21"/>
      <c r="B245" s="35" t="s">
        <v>226</v>
      </c>
      <c r="C245" s="36">
        <v>198.78</v>
      </c>
      <c r="D245" s="47">
        <f>C245*600*0.3/100</f>
        <v>357.8040000000001</v>
      </c>
      <c r="E245" s="48">
        <v>609.49</v>
      </c>
      <c r="F245" s="49">
        <f>E245*600*0.3/100</f>
        <v>1097.082</v>
      </c>
      <c r="G245" s="49">
        <f>E245*600*0.2/100</f>
        <v>731.388</v>
      </c>
      <c r="H245" s="49">
        <f>E245*600*0.15/100</f>
        <v>548.5409999999999</v>
      </c>
      <c r="I245" s="49">
        <f>E245*600*0.1/100</f>
        <v>365.694</v>
      </c>
      <c r="J245" s="49">
        <f>F245-D245</f>
        <v>739.278</v>
      </c>
      <c r="K245" s="49">
        <f>G245-D245</f>
        <v>373.58399999999995</v>
      </c>
      <c r="L245" s="49">
        <f>H245-D245</f>
        <v>190.73699999999985</v>
      </c>
      <c r="M245" s="49">
        <f>I245-D245</f>
        <v>7.8899999999999295</v>
      </c>
      <c r="N245" s="38"/>
      <c r="O245" s="43"/>
      <c r="P245" s="43"/>
      <c r="Q245" s="44"/>
      <c r="R245" s="45"/>
      <c r="S245" s="21"/>
      <c r="T245" s="21"/>
    </row>
    <row r="246" spans="1:20" s="7" customFormat="1" ht="12.75" hidden="1">
      <c r="A246" s="21"/>
      <c r="B246" s="35" t="s">
        <v>227</v>
      </c>
      <c r="C246" s="36">
        <v>175.37</v>
      </c>
      <c r="D246" s="47">
        <f>C246*600*0.3/100</f>
        <v>315.66600000000005</v>
      </c>
      <c r="E246" s="48">
        <v>459.29</v>
      </c>
      <c r="F246" s="49">
        <f>E246*600*0.3/100</f>
        <v>826.7220000000001</v>
      </c>
      <c r="G246" s="49">
        <f>E246*600*0.2/100</f>
        <v>551.148</v>
      </c>
      <c r="H246" s="49">
        <f>E246*600*0.15/100</f>
        <v>413.361</v>
      </c>
      <c r="I246" s="49">
        <f>E246*600*0.1/100</f>
        <v>275.574</v>
      </c>
      <c r="J246" s="49">
        <f>F246-D246</f>
        <v>511.05600000000004</v>
      </c>
      <c r="K246" s="49">
        <f>G246-D246</f>
        <v>235.48199999999997</v>
      </c>
      <c r="L246" s="49">
        <f>H246-D246</f>
        <v>97.69499999999994</v>
      </c>
      <c r="M246" s="49">
        <f>I246-D246</f>
        <v>-40.09200000000004</v>
      </c>
      <c r="N246" s="38"/>
      <c r="O246" s="43"/>
      <c r="P246" s="43"/>
      <c r="Q246" s="44"/>
      <c r="R246" s="45"/>
      <c r="S246" s="21"/>
      <c r="T246" s="21"/>
    </row>
    <row r="247" spans="1:20" s="7" customFormat="1" ht="12.75" hidden="1">
      <c r="A247" s="21"/>
      <c r="B247" s="35" t="s">
        <v>228</v>
      </c>
      <c r="C247" s="36">
        <v>198.78</v>
      </c>
      <c r="D247" s="47">
        <f>C247*600*0.3/100</f>
        <v>357.8040000000001</v>
      </c>
      <c r="E247" s="48">
        <v>609.49</v>
      </c>
      <c r="F247" s="49">
        <f>E247*600*0.3/100</f>
        <v>1097.082</v>
      </c>
      <c r="G247" s="49">
        <f>E247*600*0.2/100</f>
        <v>731.388</v>
      </c>
      <c r="H247" s="49">
        <f>E247*600*0.15/100</f>
        <v>548.5409999999999</v>
      </c>
      <c r="I247" s="49">
        <f>E247*600*0.1/100</f>
        <v>365.694</v>
      </c>
      <c r="J247" s="49">
        <f>F247-D247</f>
        <v>739.278</v>
      </c>
      <c r="K247" s="49">
        <f>G247-D247</f>
        <v>373.58399999999995</v>
      </c>
      <c r="L247" s="49">
        <f>H247-D247</f>
        <v>190.73699999999985</v>
      </c>
      <c r="M247" s="49">
        <f>I247-D247</f>
        <v>7.8899999999999295</v>
      </c>
      <c r="N247" s="38"/>
      <c r="O247" s="43"/>
      <c r="P247" s="43"/>
      <c r="Q247" s="44"/>
      <c r="R247" s="45"/>
      <c r="S247" s="21"/>
      <c r="T247" s="21"/>
    </row>
    <row r="248" spans="1:20" s="7" customFormat="1" ht="12.75" hidden="1">
      <c r="A248" s="21"/>
      <c r="B248" s="35" t="s">
        <v>229</v>
      </c>
      <c r="C248" s="36">
        <v>195.65</v>
      </c>
      <c r="D248" s="47">
        <f>C248*600*0.3/100</f>
        <v>352.1700000000001</v>
      </c>
      <c r="E248" s="48">
        <v>468.41</v>
      </c>
      <c r="F248" s="49">
        <f>E248*600*0.3/100</f>
        <v>843.1380000000001</v>
      </c>
      <c r="G248" s="49">
        <f>E248*600*0.2/100</f>
        <v>562.0920000000001</v>
      </c>
      <c r="H248" s="49">
        <f>E248*600*0.15/100</f>
        <v>421.569</v>
      </c>
      <c r="I248" s="49">
        <f>E248*600*0.1/100</f>
        <v>281.04600000000005</v>
      </c>
      <c r="J248" s="49">
        <f>F248-D248</f>
        <v>490.9680000000001</v>
      </c>
      <c r="K248" s="49">
        <f>G248-D248</f>
        <v>209.92200000000003</v>
      </c>
      <c r="L248" s="49">
        <f>H248-D248</f>
        <v>69.39899999999994</v>
      </c>
      <c r="M248" s="49">
        <f>I248-D248</f>
        <v>-71.12400000000002</v>
      </c>
      <c r="N248" s="38"/>
      <c r="O248" s="43"/>
      <c r="P248" s="43"/>
      <c r="Q248" s="44"/>
      <c r="R248" s="45"/>
      <c r="S248" s="21"/>
      <c r="T248" s="21"/>
    </row>
    <row r="249" spans="1:20" s="7" customFormat="1" ht="12.75" hidden="1">
      <c r="A249" s="21"/>
      <c r="B249" s="35" t="s">
        <v>230</v>
      </c>
      <c r="C249" s="36">
        <v>186.25</v>
      </c>
      <c r="D249" s="47">
        <f>C249*600*0.3/100</f>
        <v>335.25000000000006</v>
      </c>
      <c r="E249" s="48">
        <v>722.55</v>
      </c>
      <c r="F249" s="49">
        <f>E249*600*0.3/100</f>
        <v>1300.5900000000001</v>
      </c>
      <c r="G249" s="49">
        <f>E249*600*0.2/100</f>
        <v>867.06</v>
      </c>
      <c r="H249" s="49">
        <f>E249*600*0.15/100</f>
        <v>650.295</v>
      </c>
      <c r="I249" s="49">
        <f>E249*600*0.1/100</f>
        <v>433.53</v>
      </c>
      <c r="J249" s="49">
        <f>F249-D249</f>
        <v>965.3400000000001</v>
      </c>
      <c r="K249" s="49">
        <f>G249-D249</f>
        <v>531.81</v>
      </c>
      <c r="L249" s="49">
        <f>H249-D249</f>
        <v>315.0449999999999</v>
      </c>
      <c r="M249" s="49">
        <f>I249-D249</f>
        <v>98.27999999999992</v>
      </c>
      <c r="N249" s="38"/>
      <c r="O249" s="43"/>
      <c r="P249" s="43"/>
      <c r="Q249" s="44"/>
      <c r="R249" s="45"/>
      <c r="S249" s="21"/>
      <c r="T249" s="21"/>
    </row>
    <row r="250" spans="1:20" s="7" customFormat="1" ht="12.75" hidden="1">
      <c r="A250" s="21"/>
      <c r="B250" s="35"/>
      <c r="C250" s="36"/>
      <c r="D250" s="47"/>
      <c r="E250" s="48"/>
      <c r="F250" s="49"/>
      <c r="G250" s="49"/>
      <c r="H250" s="49"/>
      <c r="I250" s="49"/>
      <c r="J250" s="49"/>
      <c r="K250" s="49"/>
      <c r="L250" s="49"/>
      <c r="M250" s="49"/>
      <c r="N250" s="38"/>
      <c r="O250" s="43"/>
      <c r="P250" s="43"/>
      <c r="Q250" s="44"/>
      <c r="R250" s="45"/>
      <c r="S250" s="21"/>
      <c r="T250" s="21"/>
    </row>
    <row r="251" spans="1:20" s="7" customFormat="1" ht="30.75" customHeight="1">
      <c r="A251" s="21"/>
      <c r="B251" s="50" t="s">
        <v>231</v>
      </c>
      <c r="C251" s="36"/>
      <c r="D251" s="47"/>
      <c r="E251" s="41"/>
      <c r="F251" s="49"/>
      <c r="G251" s="49"/>
      <c r="H251" s="49"/>
      <c r="I251" s="49"/>
      <c r="J251" s="49"/>
      <c r="K251" s="49"/>
      <c r="L251" s="49"/>
      <c r="M251" s="49"/>
      <c r="N251" s="38">
        <f>(C254+C255+C256+C257+C258+C259+C260+C261+C262+C263+C264+C265+C266+C267+C268+C269+C270+C271+C274+C276+C277+C278)/22</f>
        <v>96.63454545454543</v>
      </c>
      <c r="O251" s="38">
        <f>N251*600*0.3/100</f>
        <v>173.9421818181818</v>
      </c>
      <c r="P251" s="38">
        <f>O251*1.25</f>
        <v>217.42772727272725</v>
      </c>
      <c r="Q251" s="39">
        <f>(E254+E255+E256+E257+E258+E259+E260+E261+E262+E263+E264+E265+E266+E267+E268+E269+E270+E271+E274+E276+E277+E278)/22</f>
        <v>260.93045454545455</v>
      </c>
      <c r="R251" s="40">
        <f>P251/Q251/6</f>
        <v>0.1388797432962806</v>
      </c>
      <c r="S251" s="21"/>
      <c r="T251" s="21"/>
    </row>
    <row r="252" spans="1:20" s="7" customFormat="1" ht="12.75" hidden="1">
      <c r="A252" s="21"/>
      <c r="B252" s="46" t="s">
        <v>21</v>
      </c>
      <c r="C252" s="36"/>
      <c r="D252" s="47"/>
      <c r="E252" s="41"/>
      <c r="F252" s="49"/>
      <c r="G252" s="49"/>
      <c r="H252" s="49"/>
      <c r="I252" s="49"/>
      <c r="J252" s="49"/>
      <c r="K252" s="49"/>
      <c r="L252" s="49"/>
      <c r="M252" s="49"/>
      <c r="N252" s="38"/>
      <c r="O252" s="38"/>
      <c r="P252" s="38"/>
      <c r="Q252" s="39"/>
      <c r="R252" s="40"/>
      <c r="S252" s="21"/>
      <c r="T252" s="21"/>
    </row>
    <row r="253" spans="1:20" s="7" customFormat="1" ht="12.75" hidden="1">
      <c r="A253" s="21"/>
      <c r="B253" s="46" t="s">
        <v>22</v>
      </c>
      <c r="C253" s="36"/>
      <c r="D253" s="47"/>
      <c r="E253" s="41"/>
      <c r="F253" s="49"/>
      <c r="G253" s="49"/>
      <c r="H253" s="49"/>
      <c r="I253" s="49"/>
      <c r="J253" s="49"/>
      <c r="K253" s="49"/>
      <c r="L253" s="49"/>
      <c r="M253" s="49"/>
      <c r="N253" s="38"/>
      <c r="O253" s="38"/>
      <c r="P253" s="38"/>
      <c r="Q253" s="39"/>
      <c r="R253" s="40"/>
      <c r="S253" s="21"/>
      <c r="T253" s="21"/>
    </row>
    <row r="254" spans="1:20" s="7" customFormat="1" ht="12.75" hidden="1">
      <c r="A254" s="21"/>
      <c r="B254" s="35" t="s">
        <v>232</v>
      </c>
      <c r="C254" s="36">
        <v>104.34</v>
      </c>
      <c r="D254" s="47">
        <f>C254*600*0.3/100</f>
        <v>187.81200000000004</v>
      </c>
      <c r="E254" s="48">
        <v>256.14</v>
      </c>
      <c r="F254" s="49">
        <f>E254*600*0.3/100</f>
        <v>461.052</v>
      </c>
      <c r="G254" s="49">
        <f>E254*600*0.2/100</f>
        <v>307.36800000000005</v>
      </c>
      <c r="H254" s="49">
        <f>E254*600*0.15/100</f>
        <v>230.52599999999998</v>
      </c>
      <c r="I254" s="49">
        <f>E254*600*0.1/100</f>
        <v>153.68400000000003</v>
      </c>
      <c r="J254" s="49">
        <f>F254-D254</f>
        <v>273.24</v>
      </c>
      <c r="K254" s="49">
        <f>G254-D254</f>
        <v>119.55600000000001</v>
      </c>
      <c r="L254" s="49">
        <f>H254-D254</f>
        <v>42.71399999999994</v>
      </c>
      <c r="M254" s="49">
        <f>I254-D254</f>
        <v>-34.128000000000014</v>
      </c>
      <c r="N254" s="38"/>
      <c r="O254" s="43"/>
      <c r="P254" s="43"/>
      <c r="Q254" s="44"/>
      <c r="R254" s="45"/>
      <c r="S254" s="21"/>
      <c r="T254" s="21"/>
    </row>
    <row r="255" spans="1:20" s="7" customFormat="1" ht="12.75" hidden="1">
      <c r="A255" s="21"/>
      <c r="B255" s="35" t="s">
        <v>233</v>
      </c>
      <c r="C255" s="36">
        <v>112.23</v>
      </c>
      <c r="D255" s="47">
        <f>C255*600*0.3/100</f>
        <v>202.014</v>
      </c>
      <c r="E255" s="48">
        <v>267.35</v>
      </c>
      <c r="F255" s="49">
        <f>E255*600*0.3/100</f>
        <v>481.2300000000001</v>
      </c>
      <c r="G255" s="49">
        <f>E255*600*0.2/100</f>
        <v>320.82</v>
      </c>
      <c r="H255" s="49">
        <f>E255*600*0.15/100</f>
        <v>240.615</v>
      </c>
      <c r="I255" s="49">
        <f>E255*600*0.1/100</f>
        <v>160.41</v>
      </c>
      <c r="J255" s="49">
        <f>F255-D255</f>
        <v>279.21600000000007</v>
      </c>
      <c r="K255" s="49">
        <f>G255-D255</f>
        <v>118.80599999999998</v>
      </c>
      <c r="L255" s="49">
        <f>H255-D255</f>
        <v>38.601</v>
      </c>
      <c r="M255" s="49">
        <f>I255-D255</f>
        <v>-41.60400000000001</v>
      </c>
      <c r="N255" s="38"/>
      <c r="O255" s="43"/>
      <c r="P255" s="43"/>
      <c r="Q255" s="44"/>
      <c r="R255" s="45"/>
      <c r="S255" s="21"/>
      <c r="T255" s="21"/>
    </row>
    <row r="256" spans="1:20" s="7" customFormat="1" ht="12.75" hidden="1">
      <c r="A256" s="21"/>
      <c r="B256" s="35" t="s">
        <v>234</v>
      </c>
      <c r="C256" s="36">
        <v>103.37</v>
      </c>
      <c r="D256" s="47">
        <f>C256*600*0.3/100</f>
        <v>186.06600000000003</v>
      </c>
      <c r="E256" s="48">
        <v>254</v>
      </c>
      <c r="F256" s="49">
        <f>E256*600*0.3/100</f>
        <v>457.20000000000005</v>
      </c>
      <c r="G256" s="49">
        <f>E256*600*0.2/100</f>
        <v>304.8</v>
      </c>
      <c r="H256" s="49">
        <f>E256*600*0.15/100</f>
        <v>228.6</v>
      </c>
      <c r="I256" s="49">
        <f>E256*600*0.1/100</f>
        <v>152.4</v>
      </c>
      <c r="J256" s="49">
        <f>F256-D256</f>
        <v>271.134</v>
      </c>
      <c r="K256" s="49">
        <f>G256-D256</f>
        <v>118.73399999999998</v>
      </c>
      <c r="L256" s="49">
        <f>H256-D256</f>
        <v>42.53399999999996</v>
      </c>
      <c r="M256" s="49">
        <f>I256-D256</f>
        <v>-33.666000000000025</v>
      </c>
      <c r="N256" s="38"/>
      <c r="O256" s="43"/>
      <c r="P256" s="43"/>
      <c r="Q256" s="44"/>
      <c r="R256" s="45"/>
      <c r="S256" s="21"/>
      <c r="T256" s="21"/>
    </row>
    <row r="257" spans="1:20" s="7" customFormat="1" ht="12.75" hidden="1">
      <c r="A257" s="21"/>
      <c r="B257" s="35" t="s">
        <v>235</v>
      </c>
      <c r="C257" s="36">
        <v>95.24</v>
      </c>
      <c r="D257" s="47">
        <f>C257*600*0.3/100</f>
        <v>171.43200000000002</v>
      </c>
      <c r="E257" s="48">
        <v>260.48</v>
      </c>
      <c r="F257" s="49">
        <f>E257*600*0.3/100</f>
        <v>468.8640000000001</v>
      </c>
      <c r="G257" s="49">
        <f>E257*600*0.2/100</f>
        <v>312.576</v>
      </c>
      <c r="H257" s="49">
        <f>E257*600*0.15/100</f>
        <v>234.43200000000002</v>
      </c>
      <c r="I257" s="49">
        <f>E257*600*0.1/100</f>
        <v>156.288</v>
      </c>
      <c r="J257" s="49">
        <f>F257-D257</f>
        <v>297.4320000000001</v>
      </c>
      <c r="K257" s="49">
        <f>G257-D257</f>
        <v>141.144</v>
      </c>
      <c r="L257" s="49">
        <f>H257-D257</f>
        <v>63</v>
      </c>
      <c r="M257" s="49">
        <f>I257-D257</f>
        <v>-15.144000000000005</v>
      </c>
      <c r="N257" s="38"/>
      <c r="O257" s="43"/>
      <c r="P257" s="43"/>
      <c r="Q257" s="44"/>
      <c r="R257" s="45"/>
      <c r="S257" s="21"/>
      <c r="T257" s="21"/>
    </row>
    <row r="258" spans="1:20" s="7" customFormat="1" ht="12.75" hidden="1">
      <c r="A258" s="21"/>
      <c r="B258" s="35" t="s">
        <v>236</v>
      </c>
      <c r="C258" s="36">
        <v>104.83</v>
      </c>
      <c r="D258" s="47">
        <f>C258*600*0.3/100</f>
        <v>188.69400000000002</v>
      </c>
      <c r="E258" s="48">
        <v>245.65</v>
      </c>
      <c r="F258" s="49">
        <f>E258*600*0.3/100</f>
        <v>442.1700000000001</v>
      </c>
      <c r="G258" s="49">
        <f>E258*600*0.2/100</f>
        <v>294.78</v>
      </c>
      <c r="H258" s="49">
        <f>E258*600*0.15/100</f>
        <v>221.085</v>
      </c>
      <c r="I258" s="49">
        <f>E258*600*0.1/100</f>
        <v>147.39</v>
      </c>
      <c r="J258" s="49">
        <f>F258-D258</f>
        <v>253.47600000000006</v>
      </c>
      <c r="K258" s="49">
        <f>G258-D258</f>
        <v>106.08599999999996</v>
      </c>
      <c r="L258" s="49">
        <f>H258-D258</f>
        <v>32.39099999999999</v>
      </c>
      <c r="M258" s="49">
        <f>I258-D258</f>
        <v>-41.30400000000003</v>
      </c>
      <c r="N258" s="38"/>
      <c r="O258" s="43"/>
      <c r="P258" s="43"/>
      <c r="Q258" s="44"/>
      <c r="R258" s="45"/>
      <c r="S258" s="21"/>
      <c r="T258" s="21"/>
    </row>
    <row r="259" spans="1:20" s="7" customFormat="1" ht="12.75" hidden="1">
      <c r="A259" s="21"/>
      <c r="B259" s="35" t="s">
        <v>237</v>
      </c>
      <c r="C259" s="36">
        <v>110.09</v>
      </c>
      <c r="D259" s="47">
        <f>C259*600*0.3/100</f>
        <v>198.16200000000003</v>
      </c>
      <c r="E259" s="48">
        <v>261.41</v>
      </c>
      <c r="F259" s="49">
        <f>E259*600*0.3/100</f>
        <v>470.5380000000002</v>
      </c>
      <c r="G259" s="49">
        <f>E259*600*0.2/100</f>
        <v>313.69200000000006</v>
      </c>
      <c r="H259" s="49">
        <f>E259*600*0.15/100</f>
        <v>235.26900000000006</v>
      </c>
      <c r="I259" s="49">
        <f>E259*600*0.1/100</f>
        <v>156.84600000000003</v>
      </c>
      <c r="J259" s="49">
        <f>F259-D259</f>
        <v>272.37600000000015</v>
      </c>
      <c r="K259" s="49">
        <f>G259-D259</f>
        <v>115.53000000000003</v>
      </c>
      <c r="L259" s="49">
        <f>H259-D259</f>
        <v>37.10700000000003</v>
      </c>
      <c r="M259" s="49">
        <f>I259-D259</f>
        <v>-41.316</v>
      </c>
      <c r="N259" s="38"/>
      <c r="O259" s="43"/>
      <c r="P259" s="43"/>
      <c r="Q259" s="44"/>
      <c r="R259" s="45"/>
      <c r="S259" s="21"/>
      <c r="T259" s="21"/>
    </row>
    <row r="260" spans="1:20" s="7" customFormat="1" ht="12.75" hidden="1">
      <c r="A260" s="21"/>
      <c r="B260" s="35" t="s">
        <v>238</v>
      </c>
      <c r="C260" s="36">
        <v>100.21</v>
      </c>
      <c r="D260" s="47">
        <f>C260*600*0.3/100</f>
        <v>180.378</v>
      </c>
      <c r="E260" s="48">
        <v>234.67</v>
      </c>
      <c r="F260" s="49">
        <f>E260*600*0.3/100</f>
        <v>422.40600000000006</v>
      </c>
      <c r="G260" s="49">
        <f>E260*600*0.2/100</f>
        <v>281.60400000000004</v>
      </c>
      <c r="H260" s="49">
        <f>E260*600*0.15/100</f>
        <v>211.203</v>
      </c>
      <c r="I260" s="49">
        <f>E260*600*0.1/100</f>
        <v>140.80200000000002</v>
      </c>
      <c r="J260" s="49">
        <f>F260-D260</f>
        <v>242.02800000000008</v>
      </c>
      <c r="K260" s="49">
        <f>G260-D260</f>
        <v>101.22600000000006</v>
      </c>
      <c r="L260" s="49">
        <f>H260-D260</f>
        <v>30.825000000000017</v>
      </c>
      <c r="M260" s="49">
        <f>I260-D260</f>
        <v>-39.575999999999965</v>
      </c>
      <c r="N260" s="38"/>
      <c r="O260" s="43"/>
      <c r="P260" s="43"/>
      <c r="Q260" s="44"/>
      <c r="R260" s="45"/>
      <c r="S260" s="21"/>
      <c r="T260" s="21"/>
    </row>
    <row r="261" spans="1:20" s="7" customFormat="1" ht="12.75" hidden="1">
      <c r="A261" s="21"/>
      <c r="B261" s="35" t="s">
        <v>239</v>
      </c>
      <c r="C261" s="36">
        <v>104.83</v>
      </c>
      <c r="D261" s="47">
        <f>C261*600*0.3/100</f>
        <v>188.69400000000002</v>
      </c>
      <c r="E261" s="48">
        <v>245.65</v>
      </c>
      <c r="F261" s="49">
        <f>E261*600*0.3/100</f>
        <v>442.1700000000001</v>
      </c>
      <c r="G261" s="49">
        <f>E261*600*0.2/100</f>
        <v>294.78</v>
      </c>
      <c r="H261" s="49">
        <f>E261*600*0.15/100</f>
        <v>221.085</v>
      </c>
      <c r="I261" s="49">
        <f>E261*600*0.1/100</f>
        <v>147.39</v>
      </c>
      <c r="J261" s="49">
        <f>F261-D261</f>
        <v>253.47600000000006</v>
      </c>
      <c r="K261" s="49">
        <f>G261-D261</f>
        <v>106.08599999999996</v>
      </c>
      <c r="L261" s="49">
        <f>H261-D261</f>
        <v>32.39099999999999</v>
      </c>
      <c r="M261" s="49">
        <f>I261-D261</f>
        <v>-41.30400000000003</v>
      </c>
      <c r="N261" s="38"/>
      <c r="O261" s="43"/>
      <c r="P261" s="43"/>
      <c r="Q261" s="44"/>
      <c r="R261" s="45"/>
      <c r="S261" s="21"/>
      <c r="T261" s="21"/>
    </row>
    <row r="262" spans="1:20" s="7" customFormat="1" ht="12.75" hidden="1">
      <c r="A262" s="21"/>
      <c r="B262" s="35" t="s">
        <v>240</v>
      </c>
      <c r="C262" s="36">
        <v>112.7</v>
      </c>
      <c r="D262" s="47">
        <f>C262*600*0.3/100</f>
        <v>202.86000000000004</v>
      </c>
      <c r="E262" s="48">
        <v>270.44</v>
      </c>
      <c r="F262" s="49">
        <f>E262*600*0.3/100</f>
        <v>486.79200000000003</v>
      </c>
      <c r="G262" s="49">
        <f>E262*600*0.2/100</f>
        <v>324.528</v>
      </c>
      <c r="H262" s="49">
        <f>E262*600*0.15/100</f>
        <v>243.396</v>
      </c>
      <c r="I262" s="49">
        <f>E262*600*0.1/100</f>
        <v>162.264</v>
      </c>
      <c r="J262" s="49">
        <f>F262-D262</f>
        <v>283.932</v>
      </c>
      <c r="K262" s="49">
        <f>G262-D262</f>
        <v>121.66799999999998</v>
      </c>
      <c r="L262" s="49">
        <f>H262-D262</f>
        <v>40.535999999999945</v>
      </c>
      <c r="M262" s="49">
        <f>I262-D262</f>
        <v>-40.59600000000003</v>
      </c>
      <c r="N262" s="38"/>
      <c r="O262" s="43"/>
      <c r="P262" s="43"/>
      <c r="Q262" s="44"/>
      <c r="R262" s="45"/>
      <c r="S262" s="21"/>
      <c r="T262" s="21"/>
    </row>
    <row r="263" spans="1:20" s="7" customFormat="1" ht="12.75" hidden="1">
      <c r="A263" s="21"/>
      <c r="B263" s="35" t="s">
        <v>241</v>
      </c>
      <c r="C263" s="36">
        <v>111.36</v>
      </c>
      <c r="D263" s="47">
        <f>C263*600*0.3/100</f>
        <v>200.44800000000004</v>
      </c>
      <c r="E263" s="48">
        <v>269.07</v>
      </c>
      <c r="F263" s="49">
        <f>E263*600*0.3/100</f>
        <v>484.3260000000001</v>
      </c>
      <c r="G263" s="49">
        <f>E263*600*0.2/100</f>
        <v>322.884</v>
      </c>
      <c r="H263" s="49">
        <f>E263*600*0.15/100</f>
        <v>242.16299999999998</v>
      </c>
      <c r="I263" s="49">
        <f>E263*600*0.1/100</f>
        <v>161.442</v>
      </c>
      <c r="J263" s="49">
        <f>F263-D263</f>
        <v>283.87800000000004</v>
      </c>
      <c r="K263" s="49">
        <f>G263-D263</f>
        <v>122.43599999999998</v>
      </c>
      <c r="L263" s="49">
        <f>H263-D263</f>
        <v>41.71499999999995</v>
      </c>
      <c r="M263" s="49">
        <f>I263-D263</f>
        <v>-39.00600000000003</v>
      </c>
      <c r="N263" s="38"/>
      <c r="O263" s="43"/>
      <c r="P263" s="43"/>
      <c r="Q263" s="44"/>
      <c r="R263" s="45"/>
      <c r="S263" s="21"/>
      <c r="T263" s="21"/>
    </row>
    <row r="264" spans="1:20" s="7" customFormat="1" ht="12.75" hidden="1">
      <c r="A264" s="21"/>
      <c r="B264" s="35" t="s">
        <v>242</v>
      </c>
      <c r="C264" s="36">
        <v>95.24</v>
      </c>
      <c r="D264" s="47">
        <f>C264*600*0.3/100</f>
        <v>171.43200000000002</v>
      </c>
      <c r="E264" s="48">
        <v>246.3</v>
      </c>
      <c r="F264" s="49">
        <f>E264*600*0.3/100</f>
        <v>443.3400000000001</v>
      </c>
      <c r="G264" s="49">
        <f>E264*600*0.2/100</f>
        <v>295.56</v>
      </c>
      <c r="H264" s="49">
        <f>E264*600*0.15/100</f>
        <v>221.67</v>
      </c>
      <c r="I264" s="49">
        <f>E264*600*0.1/100</f>
        <v>147.78</v>
      </c>
      <c r="J264" s="49">
        <f>F264-D264</f>
        <v>271.9080000000001</v>
      </c>
      <c r="K264" s="49">
        <f>G264-D264</f>
        <v>124.12799999999999</v>
      </c>
      <c r="L264" s="49">
        <f>H264-D264</f>
        <v>50.23799999999997</v>
      </c>
      <c r="M264" s="49">
        <f>I264-D264</f>
        <v>-23.652000000000015</v>
      </c>
      <c r="N264" s="38"/>
      <c r="O264" s="43"/>
      <c r="P264" s="43"/>
      <c r="Q264" s="44"/>
      <c r="R264" s="45"/>
      <c r="S264" s="21"/>
      <c r="T264" s="21"/>
    </row>
    <row r="265" spans="1:20" s="7" customFormat="1" ht="12.75" hidden="1">
      <c r="A265" s="21"/>
      <c r="B265" s="35" t="s">
        <v>243</v>
      </c>
      <c r="C265" s="36">
        <v>116.83</v>
      </c>
      <c r="D265" s="47">
        <f>C265*600*0.3/100</f>
        <v>210.294</v>
      </c>
      <c r="E265" s="48">
        <v>282.41</v>
      </c>
      <c r="F265" s="49">
        <f>E265*600*0.3/100</f>
        <v>508.3380000000002</v>
      </c>
      <c r="G265" s="49">
        <f>E265*600*0.2/100</f>
        <v>338.89200000000005</v>
      </c>
      <c r="H265" s="49">
        <f>E265*600*0.15/100</f>
        <v>254.16900000000004</v>
      </c>
      <c r="I265" s="49">
        <f>E265*600*0.1/100</f>
        <v>169.44600000000003</v>
      </c>
      <c r="J265" s="49">
        <f>F265-D265</f>
        <v>298.0440000000002</v>
      </c>
      <c r="K265" s="49">
        <f>G265-D265</f>
        <v>128.59800000000004</v>
      </c>
      <c r="L265" s="49">
        <f>H265-D265</f>
        <v>43.87500000000003</v>
      </c>
      <c r="M265" s="49">
        <f>I265-D265</f>
        <v>-40.847999999999985</v>
      </c>
      <c r="N265" s="38"/>
      <c r="O265" s="43"/>
      <c r="P265" s="43"/>
      <c r="Q265" s="44"/>
      <c r="R265" s="45"/>
      <c r="S265" s="21"/>
      <c r="T265" s="21"/>
    </row>
    <row r="266" spans="1:20" s="7" customFormat="1" ht="12.75" hidden="1">
      <c r="A266" s="21"/>
      <c r="B266" s="35" t="s">
        <v>244</v>
      </c>
      <c r="C266" s="36">
        <v>111.82</v>
      </c>
      <c r="D266" s="47">
        <f>C266*600*0.3/100</f>
        <v>201.276</v>
      </c>
      <c r="E266" s="48">
        <v>265.87</v>
      </c>
      <c r="F266" s="49">
        <f>E266*600*0.3/100</f>
        <v>478.56600000000003</v>
      </c>
      <c r="G266" s="49">
        <f>E266*600*0.2/100</f>
        <v>319.04400000000004</v>
      </c>
      <c r="H266" s="49">
        <f>E266*600*0.15/100</f>
        <v>239.283</v>
      </c>
      <c r="I266" s="49">
        <f>E266*600*0.1/100</f>
        <v>159.52200000000002</v>
      </c>
      <c r="J266" s="49">
        <f>F266-D266</f>
        <v>277.29</v>
      </c>
      <c r="K266" s="49">
        <f>G266-D266</f>
        <v>117.76800000000003</v>
      </c>
      <c r="L266" s="49">
        <f>H266-D266</f>
        <v>38.00699999999998</v>
      </c>
      <c r="M266" s="49">
        <f>I266-D266</f>
        <v>-41.75399999999999</v>
      </c>
      <c r="N266" s="38"/>
      <c r="O266" s="43"/>
      <c r="P266" s="43"/>
      <c r="Q266" s="44"/>
      <c r="R266" s="45"/>
      <c r="S266" s="21"/>
      <c r="T266" s="21"/>
    </row>
    <row r="267" spans="1:20" s="7" customFormat="1" ht="12.75" hidden="1">
      <c r="A267" s="21"/>
      <c r="B267" s="35" t="s">
        <v>245</v>
      </c>
      <c r="C267" s="36">
        <v>108.83</v>
      </c>
      <c r="D267" s="47">
        <f>C267*600*0.3/100</f>
        <v>195.894</v>
      </c>
      <c r="E267" s="48">
        <v>261.48</v>
      </c>
      <c r="F267" s="49">
        <f>E267*600*0.3/100</f>
        <v>470.6640000000001</v>
      </c>
      <c r="G267" s="49">
        <f>E267*600*0.2/100</f>
        <v>313.776</v>
      </c>
      <c r="H267" s="49">
        <f>E267*600*0.15/100</f>
        <v>235.332</v>
      </c>
      <c r="I267" s="49">
        <f>E267*600*0.1/100</f>
        <v>156.888</v>
      </c>
      <c r="J267" s="49">
        <f>F267-D267</f>
        <v>274.7700000000001</v>
      </c>
      <c r="K267" s="49">
        <f>G267-D267</f>
        <v>117.882</v>
      </c>
      <c r="L267" s="49">
        <f>H267-D267</f>
        <v>39.43799999999999</v>
      </c>
      <c r="M267" s="49">
        <f>I267-D267</f>
        <v>-39.006</v>
      </c>
      <c r="N267" s="38"/>
      <c r="O267" s="43"/>
      <c r="P267" s="43"/>
      <c r="Q267" s="44"/>
      <c r="R267" s="45"/>
      <c r="S267" s="21"/>
      <c r="T267" s="21"/>
    </row>
    <row r="268" spans="1:20" s="7" customFormat="1" ht="12.75" hidden="1">
      <c r="A268" s="21"/>
      <c r="B268" s="35" t="s">
        <v>246</v>
      </c>
      <c r="C268" s="36">
        <v>55.98</v>
      </c>
      <c r="D268" s="47">
        <f>C268*600*0.3/100</f>
        <v>100.76400000000001</v>
      </c>
      <c r="E268" s="48">
        <v>260.48</v>
      </c>
      <c r="F268" s="49">
        <f>E268*600*0.3/100</f>
        <v>468.8640000000001</v>
      </c>
      <c r="G268" s="49">
        <f>E268*600*0.2/100</f>
        <v>312.576</v>
      </c>
      <c r="H268" s="49">
        <f>E268*600*0.15/100</f>
        <v>234.43200000000002</v>
      </c>
      <c r="I268" s="49">
        <f>E268*600*0.1/100</f>
        <v>156.288</v>
      </c>
      <c r="J268" s="49">
        <f>F268-D268</f>
        <v>368.1000000000001</v>
      </c>
      <c r="K268" s="49">
        <f>G268-D268</f>
        <v>211.812</v>
      </c>
      <c r="L268" s="49">
        <f>H268-D268</f>
        <v>133.668</v>
      </c>
      <c r="M268" s="49">
        <f>I268-D268</f>
        <v>55.524</v>
      </c>
      <c r="N268" s="38"/>
      <c r="O268" s="43"/>
      <c r="P268" s="43"/>
      <c r="Q268" s="44"/>
      <c r="R268" s="45"/>
      <c r="S268" s="21"/>
      <c r="T268" s="21"/>
    </row>
    <row r="269" spans="1:20" s="7" customFormat="1" ht="12.75" hidden="1">
      <c r="A269" s="21"/>
      <c r="B269" s="35" t="s">
        <v>247</v>
      </c>
      <c r="C269" s="36">
        <v>58.51</v>
      </c>
      <c r="D269" s="47">
        <f>C269*600*0.3/100</f>
        <v>105.31800000000001</v>
      </c>
      <c r="E269" s="48">
        <v>259.87</v>
      </c>
      <c r="F269" s="49">
        <f>E269*600*0.3/100</f>
        <v>467.7660000000001</v>
      </c>
      <c r="G269" s="49">
        <f>E269*600*0.2/100</f>
        <v>311.844</v>
      </c>
      <c r="H269" s="49">
        <f>E269*600*0.15/100</f>
        <v>233.88299999999998</v>
      </c>
      <c r="I269" s="49">
        <f>E269*600*0.1/100</f>
        <v>155.922</v>
      </c>
      <c r="J269" s="49">
        <f>F269-D269</f>
        <v>362.4480000000001</v>
      </c>
      <c r="K269" s="49">
        <f>G269-D269</f>
        <v>206.52599999999998</v>
      </c>
      <c r="L269" s="49">
        <f>H269-D269</f>
        <v>128.56499999999997</v>
      </c>
      <c r="M269" s="49">
        <f>I269-D269</f>
        <v>50.603999999999985</v>
      </c>
      <c r="N269" s="38"/>
      <c r="O269" s="43"/>
      <c r="P269" s="43"/>
      <c r="Q269" s="44"/>
      <c r="R269" s="45"/>
      <c r="S269" s="21"/>
      <c r="T269" s="21"/>
    </row>
    <row r="270" spans="1:20" s="7" customFormat="1" ht="12.75" hidden="1">
      <c r="A270" s="21"/>
      <c r="B270" s="35" t="s">
        <v>248</v>
      </c>
      <c r="C270" s="36">
        <v>80.28</v>
      </c>
      <c r="D270" s="47">
        <f>C270*600*0.3/100</f>
        <v>144.50400000000002</v>
      </c>
      <c r="E270" s="48">
        <v>262.93</v>
      </c>
      <c r="F270" s="49">
        <f>E270*600*0.3/100</f>
        <v>473.2740000000001</v>
      </c>
      <c r="G270" s="49">
        <f>E270*600*0.2/100</f>
        <v>315.516</v>
      </c>
      <c r="H270" s="49">
        <f>E270*600*0.15/100</f>
        <v>236.637</v>
      </c>
      <c r="I270" s="49">
        <f>E270*600*0.1/100</f>
        <v>157.758</v>
      </c>
      <c r="J270" s="49">
        <f>F270-D270</f>
        <v>328.7700000000001</v>
      </c>
      <c r="K270" s="49">
        <f>G270-D270</f>
        <v>171.012</v>
      </c>
      <c r="L270" s="49">
        <f>H270-D270</f>
        <v>92.13299999999998</v>
      </c>
      <c r="M270" s="49">
        <f>I270-D270</f>
        <v>13.25399999999999</v>
      </c>
      <c r="N270" s="38"/>
      <c r="O270" s="43"/>
      <c r="P270" s="43"/>
      <c r="Q270" s="44"/>
      <c r="R270" s="45"/>
      <c r="S270" s="21"/>
      <c r="T270" s="21"/>
    </row>
    <row r="271" spans="1:20" s="7" customFormat="1" ht="12.75" hidden="1">
      <c r="A271" s="21"/>
      <c r="B271" s="35" t="s">
        <v>249</v>
      </c>
      <c r="C271" s="36">
        <v>55.98</v>
      </c>
      <c r="D271" s="47">
        <f>C271*600*0.3/100</f>
        <v>100.76400000000001</v>
      </c>
      <c r="E271" s="48">
        <v>260.48</v>
      </c>
      <c r="F271" s="49">
        <f>E271*600*0.3/100</f>
        <v>468.8640000000001</v>
      </c>
      <c r="G271" s="49">
        <f>E271*600*0.2/100</f>
        <v>312.576</v>
      </c>
      <c r="H271" s="49">
        <f>E271*600*0.15/100</f>
        <v>234.43200000000002</v>
      </c>
      <c r="I271" s="49">
        <f>E271*600*0.1/100</f>
        <v>156.288</v>
      </c>
      <c r="J271" s="49">
        <f>F271-D271</f>
        <v>368.1000000000001</v>
      </c>
      <c r="K271" s="49">
        <f>G271-D271</f>
        <v>211.812</v>
      </c>
      <c r="L271" s="49">
        <f>H271-D271</f>
        <v>133.668</v>
      </c>
      <c r="M271" s="49">
        <f>I271-D271</f>
        <v>55.524</v>
      </c>
      <c r="N271" s="38"/>
      <c r="O271" s="43"/>
      <c r="P271" s="43"/>
      <c r="Q271" s="44"/>
      <c r="R271" s="45"/>
      <c r="S271" s="21"/>
      <c r="T271" s="21"/>
    </row>
    <row r="272" spans="1:20" s="7" customFormat="1" ht="12.75" hidden="1">
      <c r="A272" s="21"/>
      <c r="B272" s="35" t="s">
        <v>250</v>
      </c>
      <c r="C272" s="36">
        <v>58.51</v>
      </c>
      <c r="D272" s="47">
        <f>C272*600*0.3/100</f>
        <v>105.31800000000001</v>
      </c>
      <c r="E272" s="48">
        <v>259.87</v>
      </c>
      <c r="F272" s="49">
        <f>E272*600*0.3/100</f>
        <v>467.7660000000001</v>
      </c>
      <c r="G272" s="49">
        <f>E272*600*0.2/100</f>
        <v>311.844</v>
      </c>
      <c r="H272" s="49">
        <f>E272*600*0.15/100</f>
        <v>233.88299999999998</v>
      </c>
      <c r="I272" s="49">
        <f>E272*600*0.1/100</f>
        <v>155.922</v>
      </c>
      <c r="J272" s="49">
        <f>F272-D272</f>
        <v>362.4480000000001</v>
      </c>
      <c r="K272" s="49">
        <f>G272-D272</f>
        <v>206.52599999999998</v>
      </c>
      <c r="L272" s="49">
        <f>H272-D272</f>
        <v>128.56499999999997</v>
      </c>
      <c r="M272" s="49">
        <f>I272-D272</f>
        <v>50.603999999999985</v>
      </c>
      <c r="N272" s="38"/>
      <c r="O272" s="43"/>
      <c r="P272" s="43"/>
      <c r="Q272" s="44"/>
      <c r="R272" s="45"/>
      <c r="S272" s="21"/>
      <c r="T272" s="21"/>
    </row>
    <row r="273" spans="1:20" s="7" customFormat="1" ht="12.75" hidden="1">
      <c r="A273" s="21"/>
      <c r="B273" s="35" t="s">
        <v>251</v>
      </c>
      <c r="C273" s="36">
        <v>58.51</v>
      </c>
      <c r="D273" s="47">
        <f>C273*600*0.3/100</f>
        <v>105.31800000000001</v>
      </c>
      <c r="E273" s="48">
        <v>259.87</v>
      </c>
      <c r="F273" s="49">
        <f>E273*600*0.3/100</f>
        <v>467.7660000000001</v>
      </c>
      <c r="G273" s="49">
        <f>E273*600*0.2/100</f>
        <v>311.844</v>
      </c>
      <c r="H273" s="49">
        <f>E273*600*0.15/100</f>
        <v>233.88299999999998</v>
      </c>
      <c r="I273" s="49">
        <f>E273*600*0.1/100</f>
        <v>155.922</v>
      </c>
      <c r="J273" s="49">
        <f>F273-D273</f>
        <v>362.4480000000001</v>
      </c>
      <c r="K273" s="49">
        <f>G273-D273</f>
        <v>206.52599999999998</v>
      </c>
      <c r="L273" s="49">
        <f>H273-D273</f>
        <v>128.56499999999997</v>
      </c>
      <c r="M273" s="49">
        <f>I273-D273</f>
        <v>50.603999999999985</v>
      </c>
      <c r="N273" s="38"/>
      <c r="O273" s="43"/>
      <c r="P273" s="43"/>
      <c r="Q273" s="44"/>
      <c r="R273" s="45"/>
      <c r="S273" s="21"/>
      <c r="T273" s="21"/>
    </row>
    <row r="274" spans="1:20" s="7" customFormat="1" ht="12.75" hidden="1">
      <c r="A274" s="21"/>
      <c r="B274" s="35" t="s">
        <v>252</v>
      </c>
      <c r="C274" s="36">
        <v>76.06</v>
      </c>
      <c r="D274" s="47">
        <f>C274*600*0.3/100</f>
        <v>136.90800000000002</v>
      </c>
      <c r="E274" s="48">
        <v>267.35</v>
      </c>
      <c r="F274" s="49">
        <f>E274*600*0.3/100</f>
        <v>481.2300000000001</v>
      </c>
      <c r="G274" s="49">
        <f>E274*600*0.2/100</f>
        <v>320.82</v>
      </c>
      <c r="H274" s="49">
        <f>E274*600*0.15/100</f>
        <v>240.615</v>
      </c>
      <c r="I274" s="49">
        <f>E274*600*0.1/100</f>
        <v>160.41</v>
      </c>
      <c r="J274" s="49">
        <f>F274-D274</f>
        <v>344.32200000000006</v>
      </c>
      <c r="K274" s="49">
        <f>G274-D274</f>
        <v>183.91199999999998</v>
      </c>
      <c r="L274" s="49">
        <f>H274-D274</f>
        <v>103.707</v>
      </c>
      <c r="M274" s="49">
        <f>I274-D274</f>
        <v>23.50199999999998</v>
      </c>
      <c r="N274" s="38"/>
      <c r="O274" s="43"/>
      <c r="P274" s="43"/>
      <c r="Q274" s="44"/>
      <c r="R274" s="45"/>
      <c r="S274" s="21"/>
      <c r="T274" s="21"/>
    </row>
    <row r="275" spans="1:20" s="7" customFormat="1" ht="12.75" hidden="1">
      <c r="A275" s="21"/>
      <c r="B275" s="35" t="s">
        <v>253</v>
      </c>
      <c r="C275" s="36">
        <v>55.98</v>
      </c>
      <c r="D275" s="47">
        <f>C275*600*0.3/100</f>
        <v>100.76400000000001</v>
      </c>
      <c r="E275" s="48">
        <v>260.48</v>
      </c>
      <c r="F275" s="49">
        <f>E275*600*0.3/100</f>
        <v>468.8640000000001</v>
      </c>
      <c r="G275" s="49">
        <f>E275*600*0.2/100</f>
        <v>312.576</v>
      </c>
      <c r="H275" s="49">
        <f>E275*600*0.15/100</f>
        <v>234.43200000000002</v>
      </c>
      <c r="I275" s="49">
        <f>E275*600*0.1/100</f>
        <v>156.288</v>
      </c>
      <c r="J275" s="49">
        <f>F275-D275</f>
        <v>368.1000000000001</v>
      </c>
      <c r="K275" s="49">
        <f>G275-D275</f>
        <v>211.812</v>
      </c>
      <c r="L275" s="49">
        <f>H275-D275</f>
        <v>133.668</v>
      </c>
      <c r="M275" s="49">
        <f>I275-D275</f>
        <v>55.524</v>
      </c>
      <c r="N275" s="38"/>
      <c r="O275" s="43"/>
      <c r="P275" s="43"/>
      <c r="Q275" s="44"/>
      <c r="R275" s="45"/>
      <c r="S275" s="21"/>
      <c r="T275" s="21"/>
    </row>
    <row r="276" spans="1:20" s="7" customFormat="1" ht="12.75" hidden="1">
      <c r="A276" s="21"/>
      <c r="B276" s="35" t="s">
        <v>254</v>
      </c>
      <c r="C276" s="36">
        <v>115.1</v>
      </c>
      <c r="D276" s="47">
        <f>C276*600*0.3/100</f>
        <v>207.18000000000004</v>
      </c>
      <c r="E276" s="48">
        <v>269.09</v>
      </c>
      <c r="F276" s="49">
        <f>E276*600*0.3/100</f>
        <v>484.36199999999997</v>
      </c>
      <c r="G276" s="49">
        <f>E276*600*0.2/100</f>
        <v>322.90799999999996</v>
      </c>
      <c r="H276" s="49">
        <f>E276*600*0.15/100</f>
        <v>242.18099999999995</v>
      </c>
      <c r="I276" s="49">
        <f>E276*600*0.1/100</f>
        <v>161.45399999999998</v>
      </c>
      <c r="J276" s="49">
        <f>F276-D276</f>
        <v>277.1819999999999</v>
      </c>
      <c r="K276" s="49">
        <f>G276-D276</f>
        <v>115.72799999999992</v>
      </c>
      <c r="L276" s="49">
        <f>H276-D276</f>
        <v>35.00099999999992</v>
      </c>
      <c r="M276" s="49">
        <f>I276-D276</f>
        <v>-45.726000000000056</v>
      </c>
      <c r="N276" s="38"/>
      <c r="O276" s="43"/>
      <c r="P276" s="43"/>
      <c r="Q276" s="44"/>
      <c r="R276" s="45"/>
      <c r="S276" s="21"/>
      <c r="T276" s="21"/>
    </row>
    <row r="277" spans="1:20" s="7" customFormat="1" ht="12.75" hidden="1">
      <c r="A277" s="21"/>
      <c r="B277" s="35" t="s">
        <v>255</v>
      </c>
      <c r="C277" s="36">
        <v>116.78</v>
      </c>
      <c r="D277" s="47">
        <f>C277*600*0.3/100</f>
        <v>210.204</v>
      </c>
      <c r="E277" s="48">
        <v>273.53</v>
      </c>
      <c r="F277" s="49">
        <f>E277*600*0.3/100</f>
        <v>492.35400000000004</v>
      </c>
      <c r="G277" s="49">
        <f>E277*600*0.2/100</f>
        <v>328.236</v>
      </c>
      <c r="H277" s="49">
        <f>E277*600*0.15/100</f>
        <v>246.17699999999994</v>
      </c>
      <c r="I277" s="49">
        <f>E277*600*0.1/100</f>
        <v>164.118</v>
      </c>
      <c r="J277" s="49">
        <f>F277-D277</f>
        <v>282.15000000000003</v>
      </c>
      <c r="K277" s="49">
        <f>G277-D277</f>
        <v>118.03199999999998</v>
      </c>
      <c r="L277" s="49">
        <f>H277-D277</f>
        <v>35.97299999999993</v>
      </c>
      <c r="M277" s="49">
        <f>I277-D277</f>
        <v>-46.08600000000001</v>
      </c>
      <c r="N277" s="38"/>
      <c r="O277" s="43"/>
      <c r="P277" s="43"/>
      <c r="Q277" s="44"/>
      <c r="R277" s="45"/>
      <c r="S277" s="21"/>
      <c r="T277" s="21"/>
    </row>
    <row r="278" spans="1:20" s="7" customFormat="1" ht="12.75" hidden="1">
      <c r="A278" s="21"/>
      <c r="B278" s="35" t="s">
        <v>256</v>
      </c>
      <c r="C278" s="36">
        <v>75.35</v>
      </c>
      <c r="D278" s="47">
        <f>C278*600*0.3/100</f>
        <v>135.63000000000002</v>
      </c>
      <c r="E278" s="48">
        <v>265.82</v>
      </c>
      <c r="F278" s="49">
        <f>E278*600*0.3/100</f>
        <v>478.47600000000006</v>
      </c>
      <c r="G278" s="49">
        <f>E278*600*0.2/100</f>
        <v>318.98400000000004</v>
      </c>
      <c r="H278" s="49">
        <f>E278*600*0.15/100</f>
        <v>239.238</v>
      </c>
      <c r="I278" s="49">
        <f>E278*600*0.1/100</f>
        <v>159.49200000000002</v>
      </c>
      <c r="J278" s="49">
        <f>F278-D278</f>
        <v>342.846</v>
      </c>
      <c r="K278" s="49">
        <f>G278-D278</f>
        <v>183.354</v>
      </c>
      <c r="L278" s="49">
        <f>H278-D278</f>
        <v>103.60799999999998</v>
      </c>
      <c r="M278" s="49">
        <f>I278-D278</f>
        <v>23.861999999999995</v>
      </c>
      <c r="N278" s="38"/>
      <c r="O278" s="43"/>
      <c r="P278" s="43"/>
      <c r="Q278" s="44"/>
      <c r="R278" s="45"/>
      <c r="S278" s="21"/>
      <c r="T278" s="21"/>
    </row>
    <row r="279" spans="1:20" s="7" customFormat="1" ht="0.75" customHeight="1">
      <c r="A279" s="21"/>
      <c r="B279" s="35"/>
      <c r="C279" s="36"/>
      <c r="D279" s="47"/>
      <c r="E279" s="48"/>
      <c r="F279" s="49"/>
      <c r="G279" s="49"/>
      <c r="H279" s="49"/>
      <c r="I279" s="49"/>
      <c r="J279" s="49"/>
      <c r="K279" s="49"/>
      <c r="L279" s="49"/>
      <c r="M279" s="49"/>
      <c r="N279" s="38"/>
      <c r="O279" s="43"/>
      <c r="P279" s="43"/>
      <c r="Q279" s="44"/>
      <c r="R279" s="45"/>
      <c r="S279" s="21"/>
      <c r="T279" s="21"/>
    </row>
    <row r="280" spans="1:20" s="7" customFormat="1" ht="30.75" customHeight="1">
      <c r="A280" s="21"/>
      <c r="B280" s="50" t="s">
        <v>257</v>
      </c>
      <c r="C280" s="36"/>
      <c r="D280" s="47"/>
      <c r="E280" s="41"/>
      <c r="F280" s="49"/>
      <c r="G280" s="49"/>
      <c r="H280" s="49"/>
      <c r="I280" s="49"/>
      <c r="J280" s="49"/>
      <c r="K280" s="49"/>
      <c r="L280" s="49"/>
      <c r="M280" s="49"/>
      <c r="N280" s="38">
        <f>(C283+C284+C285+C286+C287+C288+C289+C290+C292+C293)/10</f>
        <v>19.719</v>
      </c>
      <c r="O280" s="38">
        <f>N280*600*0.3/100</f>
        <v>35.494200000000006</v>
      </c>
      <c r="P280" s="38">
        <f>O280*1.25</f>
        <v>44.36775000000001</v>
      </c>
      <c r="Q280" s="39">
        <f>(E283+E284+E285+E286+E287+E288+E289+E290+E293+E292)/10</f>
        <v>69.704</v>
      </c>
      <c r="R280" s="40">
        <f>P280/Q280/6</f>
        <v>0.10608609262022269</v>
      </c>
      <c r="S280" s="21"/>
      <c r="T280" s="21"/>
    </row>
    <row r="281" spans="1:20" s="7" customFormat="1" ht="12.75" hidden="1">
      <c r="A281" s="21"/>
      <c r="B281" s="46" t="s">
        <v>21</v>
      </c>
      <c r="C281" s="36"/>
      <c r="D281" s="47"/>
      <c r="E281" s="41"/>
      <c r="F281" s="49"/>
      <c r="G281" s="49"/>
      <c r="H281" s="49"/>
      <c r="I281" s="49"/>
      <c r="J281" s="49"/>
      <c r="K281" s="49"/>
      <c r="L281" s="49"/>
      <c r="M281" s="49"/>
      <c r="N281" s="38"/>
      <c r="O281" s="38"/>
      <c r="P281" s="38"/>
      <c r="Q281" s="39"/>
      <c r="R281" s="40"/>
      <c r="S281" s="21"/>
      <c r="T281" s="21"/>
    </row>
    <row r="282" spans="1:20" s="7" customFormat="1" ht="12.75" hidden="1">
      <c r="A282" s="21"/>
      <c r="B282" s="46" t="s">
        <v>22</v>
      </c>
      <c r="C282" s="36"/>
      <c r="D282" s="47"/>
      <c r="E282" s="41"/>
      <c r="F282" s="49"/>
      <c r="G282" s="49"/>
      <c r="H282" s="49"/>
      <c r="I282" s="49"/>
      <c r="J282" s="49"/>
      <c r="K282" s="49"/>
      <c r="L282" s="49"/>
      <c r="M282" s="49"/>
      <c r="N282" s="38"/>
      <c r="O282" s="38"/>
      <c r="P282" s="38"/>
      <c r="Q282" s="39"/>
      <c r="R282" s="40"/>
      <c r="S282" s="21"/>
      <c r="T282" s="21"/>
    </row>
    <row r="283" spans="1:20" s="7" customFormat="1" ht="12.75" hidden="1">
      <c r="A283" s="21"/>
      <c r="B283" s="35" t="s">
        <v>258</v>
      </c>
      <c r="C283" s="36">
        <v>19.5</v>
      </c>
      <c r="D283" s="47">
        <f>C283*600*0.3/100</f>
        <v>35.1</v>
      </c>
      <c r="E283" s="48">
        <v>66.87</v>
      </c>
      <c r="F283" s="49">
        <f>E283*600*0.3/100</f>
        <v>120.36600000000003</v>
      </c>
      <c r="G283" s="49">
        <f>E283*600*0.2/100</f>
        <v>80.244</v>
      </c>
      <c r="H283" s="49">
        <f>E283*600*0.15/100</f>
        <v>60.183</v>
      </c>
      <c r="I283" s="49">
        <f>E283*600*0.1/100</f>
        <v>40.122</v>
      </c>
      <c r="J283" s="49">
        <f>F283-D283</f>
        <v>85.26600000000002</v>
      </c>
      <c r="K283" s="49">
        <f>G283-D283</f>
        <v>45.144</v>
      </c>
      <c r="L283" s="49">
        <f>H283-D283</f>
        <v>25.083</v>
      </c>
      <c r="M283" s="49">
        <f>I283-D283</f>
        <v>5.0219999999999985</v>
      </c>
      <c r="N283" s="38"/>
      <c r="O283" s="43"/>
      <c r="P283" s="43"/>
      <c r="Q283" s="44"/>
      <c r="R283" s="45"/>
      <c r="S283" s="21"/>
      <c r="T283" s="21"/>
    </row>
    <row r="284" spans="1:20" s="7" customFormat="1" ht="12.75" hidden="1">
      <c r="A284" s="21"/>
      <c r="B284" s="35" t="s">
        <v>259</v>
      </c>
      <c r="C284" s="36">
        <v>20.19</v>
      </c>
      <c r="D284" s="47">
        <f>C284*600*0.3/100</f>
        <v>36.342000000000006</v>
      </c>
      <c r="E284" s="48">
        <v>76.64</v>
      </c>
      <c r="F284" s="49">
        <f>E284*600*0.3/100</f>
        <v>137.95200000000003</v>
      </c>
      <c r="G284" s="49">
        <f>E284*600*0.2/100</f>
        <v>91.96800000000002</v>
      </c>
      <c r="H284" s="49">
        <f>E284*600*0.15/100</f>
        <v>68.976</v>
      </c>
      <c r="I284" s="49">
        <f>E284*600*0.1/100</f>
        <v>45.98400000000001</v>
      </c>
      <c r="J284" s="49">
        <f>F284-D284</f>
        <v>101.61000000000001</v>
      </c>
      <c r="K284" s="49">
        <f>G284-D284</f>
        <v>55.62600000000001</v>
      </c>
      <c r="L284" s="49">
        <f>H284-D284</f>
        <v>32.63399999999999</v>
      </c>
      <c r="M284" s="49">
        <f>I284-D284</f>
        <v>9.642000000000003</v>
      </c>
      <c r="N284" s="38"/>
      <c r="O284" s="43"/>
      <c r="P284" s="43"/>
      <c r="Q284" s="44"/>
      <c r="R284" s="45"/>
      <c r="S284" s="21"/>
      <c r="T284" s="21"/>
    </row>
    <row r="285" spans="1:20" s="7" customFormat="1" ht="12.75" hidden="1">
      <c r="A285" s="21"/>
      <c r="B285" s="35" t="s">
        <v>260</v>
      </c>
      <c r="C285" s="36">
        <v>20.15</v>
      </c>
      <c r="D285" s="47">
        <f>C285*600*0.3/100</f>
        <v>36.27</v>
      </c>
      <c r="E285" s="48">
        <v>80.08</v>
      </c>
      <c r="F285" s="49">
        <f>E285*600*0.3/100</f>
        <v>144.144</v>
      </c>
      <c r="G285" s="49">
        <f>E285*600*0.2/100</f>
        <v>96.096</v>
      </c>
      <c r="H285" s="49">
        <f>E285*600*0.15/100</f>
        <v>72.072</v>
      </c>
      <c r="I285" s="49">
        <f>E285*600*0.1/100</f>
        <v>48.048</v>
      </c>
      <c r="J285" s="49">
        <f>F285-D285</f>
        <v>107.874</v>
      </c>
      <c r="K285" s="49">
        <f>G285-D285</f>
        <v>59.826</v>
      </c>
      <c r="L285" s="49">
        <f>H285-D285</f>
        <v>35.802</v>
      </c>
      <c r="M285" s="49">
        <f>I285-D285</f>
        <v>11.777999999999999</v>
      </c>
      <c r="N285" s="38"/>
      <c r="O285" s="43"/>
      <c r="P285" s="43"/>
      <c r="Q285" s="44"/>
      <c r="R285" s="45"/>
      <c r="S285" s="21"/>
      <c r="T285" s="21"/>
    </row>
    <row r="286" spans="1:20" s="7" customFormat="1" ht="12.75" hidden="1">
      <c r="A286" s="21"/>
      <c r="B286" s="35" t="s">
        <v>261</v>
      </c>
      <c r="C286" s="36">
        <v>20.15</v>
      </c>
      <c r="D286" s="47">
        <f>C286*600*0.3/100</f>
        <v>36.27</v>
      </c>
      <c r="E286" s="48">
        <v>81.66</v>
      </c>
      <c r="F286" s="49">
        <f>E286*600*0.3/100</f>
        <v>146.98800000000003</v>
      </c>
      <c r="G286" s="49">
        <f>E286*600*0.2/100</f>
        <v>97.992</v>
      </c>
      <c r="H286" s="49">
        <f>E286*600*0.15/100</f>
        <v>73.494</v>
      </c>
      <c r="I286" s="49">
        <f>E286*600*0.1/100</f>
        <v>48.996</v>
      </c>
      <c r="J286" s="49">
        <f>F286-D286</f>
        <v>110.71800000000002</v>
      </c>
      <c r="K286" s="49">
        <f>G286-D286</f>
        <v>61.722</v>
      </c>
      <c r="L286" s="49">
        <f>H286-D286</f>
        <v>37.224</v>
      </c>
      <c r="M286" s="49">
        <f>I286-D286</f>
        <v>12.725999999999999</v>
      </c>
      <c r="N286" s="38"/>
      <c r="O286" s="43"/>
      <c r="P286" s="43"/>
      <c r="Q286" s="44"/>
      <c r="R286" s="45"/>
      <c r="S286" s="21"/>
      <c r="T286" s="21"/>
    </row>
    <row r="287" spans="1:20" s="7" customFormat="1" ht="12.75" hidden="1">
      <c r="A287" s="21"/>
      <c r="B287" s="35" t="s">
        <v>262</v>
      </c>
      <c r="C287" s="36">
        <v>19.86</v>
      </c>
      <c r="D287" s="47">
        <f>C287*600*0.3/100</f>
        <v>35.748000000000005</v>
      </c>
      <c r="E287" s="48">
        <v>59.58</v>
      </c>
      <c r="F287" s="49">
        <f>E287*600*0.3/100</f>
        <v>107.24400000000001</v>
      </c>
      <c r="G287" s="49">
        <f>E287*600*0.2/100</f>
        <v>71.49600000000001</v>
      </c>
      <c r="H287" s="49">
        <f>E287*600*0.15/100</f>
        <v>53.622</v>
      </c>
      <c r="I287" s="49">
        <f>E287*600*0.1/100</f>
        <v>35.748000000000005</v>
      </c>
      <c r="J287" s="49">
        <f>F287-D287</f>
        <v>71.49600000000001</v>
      </c>
      <c r="K287" s="49">
        <f>G287-D287</f>
        <v>35.748000000000005</v>
      </c>
      <c r="L287" s="49">
        <f>H287-D287</f>
        <v>17.873999999999995</v>
      </c>
      <c r="M287" s="49">
        <f>I287-D287</f>
        <v>0</v>
      </c>
      <c r="N287" s="38"/>
      <c r="O287" s="43"/>
      <c r="P287" s="43"/>
      <c r="Q287" s="44"/>
      <c r="R287" s="45"/>
      <c r="S287" s="21"/>
      <c r="T287" s="21"/>
    </row>
    <row r="288" spans="1:20" s="7" customFormat="1" ht="12.75" hidden="1">
      <c r="A288" s="21"/>
      <c r="B288" s="35" t="s">
        <v>263</v>
      </c>
      <c r="C288" s="36">
        <v>19.94</v>
      </c>
      <c r="D288" s="47">
        <f>C288*600*0.3/100</f>
        <v>35.89200000000001</v>
      </c>
      <c r="E288" s="48">
        <v>76.79</v>
      </c>
      <c r="F288" s="49">
        <f>E288*600*0.3/100</f>
        <v>138.22200000000004</v>
      </c>
      <c r="G288" s="49">
        <f>E288*600*0.2/100</f>
        <v>92.14800000000001</v>
      </c>
      <c r="H288" s="49">
        <f>E288*600*0.15/100</f>
        <v>69.11100000000002</v>
      </c>
      <c r="I288" s="49">
        <f>E288*600*0.1/100</f>
        <v>46.074000000000005</v>
      </c>
      <c r="J288" s="49">
        <f>F288-D288</f>
        <v>102.33000000000003</v>
      </c>
      <c r="K288" s="49">
        <f>G288-D288</f>
        <v>56.256</v>
      </c>
      <c r="L288" s="49">
        <f>H288-D288</f>
        <v>33.21900000000001</v>
      </c>
      <c r="M288" s="49">
        <f>I288-D288</f>
        <v>10.181999999999995</v>
      </c>
      <c r="N288" s="38"/>
      <c r="O288" s="43"/>
      <c r="P288" s="43"/>
      <c r="Q288" s="44"/>
      <c r="R288" s="45"/>
      <c r="S288" s="21"/>
      <c r="T288" s="21"/>
    </row>
    <row r="289" spans="1:20" s="7" customFormat="1" ht="12.75" hidden="1">
      <c r="A289" s="21"/>
      <c r="B289" s="35" t="s">
        <v>264</v>
      </c>
      <c r="C289" s="36">
        <v>19.88</v>
      </c>
      <c r="D289" s="47">
        <f>C289*600*0.3/100</f>
        <v>35.784000000000006</v>
      </c>
      <c r="E289" s="48">
        <v>62.96</v>
      </c>
      <c r="F289" s="49">
        <f>E289*600*0.3/100</f>
        <v>113.32800000000002</v>
      </c>
      <c r="G289" s="49">
        <f>E289*600*0.2/100</f>
        <v>75.552</v>
      </c>
      <c r="H289" s="49">
        <f>E289*600*0.15/100</f>
        <v>56.663999999999994</v>
      </c>
      <c r="I289" s="49">
        <f>E289*600*0.1/100</f>
        <v>37.776</v>
      </c>
      <c r="J289" s="49">
        <f>F289-D289</f>
        <v>77.54400000000001</v>
      </c>
      <c r="K289" s="49">
        <f>G289-D289</f>
        <v>39.768</v>
      </c>
      <c r="L289" s="49">
        <f>H289-D289</f>
        <v>20.87999999999999</v>
      </c>
      <c r="M289" s="49">
        <f>I289-D289</f>
        <v>1.9919999999999973</v>
      </c>
      <c r="N289" s="38"/>
      <c r="O289" s="43"/>
      <c r="P289" s="43"/>
      <c r="Q289" s="44"/>
      <c r="R289" s="45"/>
      <c r="S289" s="21"/>
      <c r="T289" s="21"/>
    </row>
    <row r="290" spans="1:20" s="7" customFormat="1" ht="12.75" hidden="1">
      <c r="A290" s="21"/>
      <c r="B290" s="35" t="s">
        <v>265</v>
      </c>
      <c r="C290" s="36">
        <v>17.44</v>
      </c>
      <c r="D290" s="47">
        <f>C290*600*0.3/100</f>
        <v>31.392000000000003</v>
      </c>
      <c r="E290" s="48">
        <v>62.96</v>
      </c>
      <c r="F290" s="49">
        <f>E290*600*0.3/100</f>
        <v>113.32800000000002</v>
      </c>
      <c r="G290" s="49">
        <f>E290*600*0.2/100</f>
        <v>75.552</v>
      </c>
      <c r="H290" s="49">
        <f>E290*600*0.15/100</f>
        <v>56.663999999999994</v>
      </c>
      <c r="I290" s="49">
        <f>E290*600*0.1/100</f>
        <v>37.776</v>
      </c>
      <c r="J290" s="49">
        <f>F290-D290</f>
        <v>81.936</v>
      </c>
      <c r="K290" s="49">
        <f>G290-D290</f>
        <v>44.160000000000004</v>
      </c>
      <c r="L290" s="49">
        <f>H290-D290</f>
        <v>25.27199999999999</v>
      </c>
      <c r="M290" s="49">
        <f>I290-D290</f>
        <v>6.384</v>
      </c>
      <c r="N290" s="38"/>
      <c r="O290" s="43"/>
      <c r="P290" s="43"/>
      <c r="Q290" s="44"/>
      <c r="R290" s="45"/>
      <c r="S290" s="21"/>
      <c r="T290" s="21"/>
    </row>
    <row r="291" spans="1:20" s="7" customFormat="1" ht="12.75" hidden="1">
      <c r="A291" s="21"/>
      <c r="B291" s="35" t="s">
        <v>266</v>
      </c>
      <c r="C291" s="36">
        <v>19.94</v>
      </c>
      <c r="D291" s="47">
        <f>C291*600*0.3/100</f>
        <v>35.89200000000001</v>
      </c>
      <c r="E291" s="48">
        <v>76.79</v>
      </c>
      <c r="F291" s="49">
        <f>E291*600*0.3/100</f>
        <v>138.22200000000004</v>
      </c>
      <c r="G291" s="49">
        <f>E291*600*0.2/100</f>
        <v>92.14800000000001</v>
      </c>
      <c r="H291" s="49">
        <f>E291*600*0.15/100</f>
        <v>69.11100000000002</v>
      </c>
      <c r="I291" s="49">
        <f>E291*600*0.1/100</f>
        <v>46.074000000000005</v>
      </c>
      <c r="J291" s="49">
        <f>F291-D291</f>
        <v>102.33000000000003</v>
      </c>
      <c r="K291" s="49">
        <f>G291-D291</f>
        <v>56.256</v>
      </c>
      <c r="L291" s="49">
        <f>H291-D291</f>
        <v>33.21900000000001</v>
      </c>
      <c r="M291" s="49">
        <f>I291-D291</f>
        <v>10.181999999999995</v>
      </c>
      <c r="N291" s="38"/>
      <c r="O291" s="43"/>
      <c r="P291" s="43"/>
      <c r="Q291" s="44"/>
      <c r="R291" s="45"/>
      <c r="S291" s="21"/>
      <c r="T291" s="21"/>
    </row>
    <row r="292" spans="1:20" s="7" customFormat="1" ht="12.75" hidden="1">
      <c r="A292" s="21"/>
      <c r="B292" s="35" t="s">
        <v>267</v>
      </c>
      <c r="C292" s="36">
        <v>19.9</v>
      </c>
      <c r="D292" s="47">
        <f>C292*600*0.3/100</f>
        <v>35.82000000000001</v>
      </c>
      <c r="E292" s="48">
        <v>48.51</v>
      </c>
      <c r="F292" s="49">
        <f>E292*600*0.3/100</f>
        <v>87.31800000000001</v>
      </c>
      <c r="G292" s="49">
        <f>E292*600*0.2/100</f>
        <v>58.21200000000001</v>
      </c>
      <c r="H292" s="49">
        <f>E292*600*0.15/100</f>
        <v>43.659</v>
      </c>
      <c r="I292" s="49">
        <f>E292*600*0.1/100</f>
        <v>29.106000000000005</v>
      </c>
      <c r="J292" s="49">
        <f>F292-D292</f>
        <v>51.498000000000005</v>
      </c>
      <c r="K292" s="49">
        <f>G292-D292</f>
        <v>22.392000000000003</v>
      </c>
      <c r="L292" s="49">
        <f>H292-D292</f>
        <v>7.8389999999999915</v>
      </c>
      <c r="M292" s="49">
        <f>I292-D292</f>
        <v>-6.714000000000002</v>
      </c>
      <c r="N292" s="38"/>
      <c r="O292" s="43"/>
      <c r="P292" s="43"/>
      <c r="Q292" s="44"/>
      <c r="R292" s="45"/>
      <c r="S292" s="21"/>
      <c r="T292" s="21"/>
    </row>
    <row r="293" spans="1:20" s="7" customFormat="1" ht="12.75" hidden="1">
      <c r="A293" s="21"/>
      <c r="B293" s="35" t="s">
        <v>268</v>
      </c>
      <c r="C293" s="36">
        <v>20.18</v>
      </c>
      <c r="D293" s="47">
        <f>C293*600*0.3/100</f>
        <v>36.324000000000005</v>
      </c>
      <c r="E293" s="48">
        <v>80.99</v>
      </c>
      <c r="F293" s="49">
        <f>E293*600*0.3/100</f>
        <v>145.78200000000004</v>
      </c>
      <c r="G293" s="49">
        <f>E293*600*0.2/100</f>
        <v>97.18800000000002</v>
      </c>
      <c r="H293" s="49">
        <f>E293*600*0.15/100</f>
        <v>72.89099999999999</v>
      </c>
      <c r="I293" s="49">
        <f>E293*600*0.1/100</f>
        <v>48.59400000000001</v>
      </c>
      <c r="J293" s="49">
        <f>F293-D293</f>
        <v>109.45800000000003</v>
      </c>
      <c r="K293" s="49">
        <f>G293-D293</f>
        <v>60.86400000000001</v>
      </c>
      <c r="L293" s="49">
        <f>H293-D293</f>
        <v>36.566999999999986</v>
      </c>
      <c r="M293" s="49">
        <f>I293-D293</f>
        <v>12.270000000000003</v>
      </c>
      <c r="N293" s="38"/>
      <c r="O293" s="43"/>
      <c r="P293" s="43"/>
      <c r="Q293" s="44"/>
      <c r="R293" s="45"/>
      <c r="S293" s="21"/>
      <c r="T293" s="21"/>
    </row>
    <row r="294" spans="1:20" s="7" customFormat="1" ht="12.75" hidden="1">
      <c r="A294" s="21"/>
      <c r="B294" s="35" t="s">
        <v>269</v>
      </c>
      <c r="C294" s="36">
        <v>19.94</v>
      </c>
      <c r="D294" s="47">
        <f>C294*600*0.3/100</f>
        <v>35.89200000000001</v>
      </c>
      <c r="E294" s="48">
        <v>76.79</v>
      </c>
      <c r="F294" s="49">
        <f>E294*600*0.3/100</f>
        <v>138.22200000000004</v>
      </c>
      <c r="G294" s="49">
        <f>E294*600*0.2/100</f>
        <v>92.14800000000001</v>
      </c>
      <c r="H294" s="49">
        <f>E294*600*0.15/100</f>
        <v>69.11100000000002</v>
      </c>
      <c r="I294" s="49">
        <f>E294*600*0.1/100</f>
        <v>46.074000000000005</v>
      </c>
      <c r="J294" s="49">
        <f>F294-D294</f>
        <v>102.33000000000003</v>
      </c>
      <c r="K294" s="49">
        <f>G294-D294</f>
        <v>56.256</v>
      </c>
      <c r="L294" s="49">
        <f>H294-D294</f>
        <v>33.21900000000001</v>
      </c>
      <c r="M294" s="49">
        <f>I294-D294</f>
        <v>10.181999999999995</v>
      </c>
      <c r="N294" s="38"/>
      <c r="O294" s="43"/>
      <c r="P294" s="43"/>
      <c r="Q294" s="44"/>
      <c r="R294" s="45"/>
      <c r="S294" s="21"/>
      <c r="T294" s="21"/>
    </row>
    <row r="295" spans="1:20" s="7" customFormat="1" ht="12.75" hidden="1">
      <c r="A295" s="21"/>
      <c r="B295" s="35" t="s">
        <v>270</v>
      </c>
      <c r="C295" s="36">
        <v>19.94</v>
      </c>
      <c r="D295" s="47">
        <f>C295*600*0.3/100</f>
        <v>35.89200000000001</v>
      </c>
      <c r="E295" s="48">
        <v>76.79</v>
      </c>
      <c r="F295" s="49">
        <f>E295*600*0.3/100</f>
        <v>138.22200000000004</v>
      </c>
      <c r="G295" s="49">
        <f>E295*600*0.2/100</f>
        <v>92.14800000000001</v>
      </c>
      <c r="H295" s="49">
        <f>E295*600*0.15/100</f>
        <v>69.11100000000002</v>
      </c>
      <c r="I295" s="49">
        <f>E295*600*0.1/100</f>
        <v>46.074000000000005</v>
      </c>
      <c r="J295" s="49">
        <f>F295-D295</f>
        <v>102.33000000000003</v>
      </c>
      <c r="K295" s="49">
        <f>G295-D295</f>
        <v>56.256</v>
      </c>
      <c r="L295" s="49">
        <f>H295-D295</f>
        <v>33.21900000000001</v>
      </c>
      <c r="M295" s="49">
        <f>I295-D295</f>
        <v>10.181999999999995</v>
      </c>
      <c r="N295" s="38"/>
      <c r="O295" s="43"/>
      <c r="P295" s="43"/>
      <c r="Q295" s="44"/>
      <c r="R295" s="45"/>
      <c r="S295" s="21"/>
      <c r="T295" s="21"/>
    </row>
    <row r="296" spans="1:20" s="7" customFormat="1" ht="12.75" hidden="1">
      <c r="A296" s="21"/>
      <c r="B296" s="35" t="s">
        <v>271</v>
      </c>
      <c r="C296" s="36">
        <v>19.94</v>
      </c>
      <c r="D296" s="47">
        <f>C296*600*0.3/100</f>
        <v>35.89200000000001</v>
      </c>
      <c r="E296" s="48">
        <v>76.79</v>
      </c>
      <c r="F296" s="49">
        <f>E296*600*0.3/100</f>
        <v>138.22200000000004</v>
      </c>
      <c r="G296" s="49">
        <f>E296*600*0.2/100</f>
        <v>92.14800000000001</v>
      </c>
      <c r="H296" s="49">
        <f>E296*600*0.15/100</f>
        <v>69.11100000000002</v>
      </c>
      <c r="I296" s="49">
        <f>E296*600*0.1/100</f>
        <v>46.074000000000005</v>
      </c>
      <c r="J296" s="49">
        <f>F296-D296</f>
        <v>102.33000000000003</v>
      </c>
      <c r="K296" s="49">
        <f>G296-D296</f>
        <v>56.256</v>
      </c>
      <c r="L296" s="49">
        <f>H296-D296</f>
        <v>33.21900000000001</v>
      </c>
      <c r="M296" s="49">
        <f>I296-D296</f>
        <v>10.181999999999995</v>
      </c>
      <c r="N296" s="38"/>
      <c r="O296" s="43"/>
      <c r="P296" s="43"/>
      <c r="Q296" s="44"/>
      <c r="R296" s="45"/>
      <c r="S296" s="21"/>
      <c r="T296" s="21"/>
    </row>
    <row r="297" spans="1:20" s="7" customFormat="1" ht="12.75" customHeight="1" hidden="1">
      <c r="A297" s="21"/>
      <c r="B297" s="35"/>
      <c r="C297" s="36"/>
      <c r="D297" s="47"/>
      <c r="E297" s="48"/>
      <c r="F297" s="49"/>
      <c r="G297" s="49"/>
      <c r="H297" s="49"/>
      <c r="I297" s="49"/>
      <c r="J297" s="49"/>
      <c r="K297" s="49"/>
      <c r="L297" s="49"/>
      <c r="M297" s="49"/>
      <c r="N297" s="38"/>
      <c r="O297" s="43"/>
      <c r="P297" s="43"/>
      <c r="Q297" s="44"/>
      <c r="R297" s="45"/>
      <c r="S297" s="21"/>
      <c r="T297" s="21"/>
    </row>
    <row r="298" spans="1:20" s="7" customFormat="1" ht="31.5" customHeight="1">
      <c r="A298" s="21"/>
      <c r="B298" s="50" t="s">
        <v>272</v>
      </c>
      <c r="C298" s="36"/>
      <c r="D298" s="47"/>
      <c r="E298" s="41"/>
      <c r="F298" s="49"/>
      <c r="G298" s="49"/>
      <c r="H298" s="49"/>
      <c r="I298" s="49"/>
      <c r="J298" s="49"/>
      <c r="K298" s="49"/>
      <c r="L298" s="49"/>
      <c r="M298" s="49"/>
      <c r="N298" s="38">
        <f>(C301+C302+C303+C304+C305+C306+C308+C309+C310+C311+C312+C313+C314+C316+C317+C318+C319+C320+C321+C322+C323+C324+C325+C326+C327+C328+C329+C330)/28</f>
        <v>263.2310714285714</v>
      </c>
      <c r="O298" s="38">
        <f>N298*600*0.3/100</f>
        <v>473.81592857142857</v>
      </c>
      <c r="P298" s="38">
        <f>O298*1.25</f>
        <v>592.2699107142857</v>
      </c>
      <c r="Q298" s="39">
        <f>(E301+E302+E303+E304+E305+E306+E308+E309+E310+E311+E312+E313+E314+E316+E317+E318+E319+E320+E321+E322+E323+E324+E325+E326+E327+E328+E329+E330)/28</f>
        <v>479.2367857142855</v>
      </c>
      <c r="R298" s="40">
        <f>P298/Q298/6</f>
        <v>0.2059767837700273</v>
      </c>
      <c r="S298" s="21"/>
      <c r="T298" s="21"/>
    </row>
    <row r="299" spans="1:20" s="7" customFormat="1" ht="12.75" hidden="1">
      <c r="A299" s="21"/>
      <c r="B299" s="46" t="s">
        <v>21</v>
      </c>
      <c r="C299" s="36"/>
      <c r="D299" s="47"/>
      <c r="E299" s="41"/>
      <c r="F299" s="49"/>
      <c r="G299" s="49"/>
      <c r="H299" s="49"/>
      <c r="I299" s="49"/>
      <c r="J299" s="49"/>
      <c r="K299" s="49"/>
      <c r="L299" s="49"/>
      <c r="M299" s="49"/>
      <c r="N299" s="38"/>
      <c r="O299" s="38"/>
      <c r="P299" s="38"/>
      <c r="Q299" s="39"/>
      <c r="R299" s="40"/>
      <c r="S299" s="21"/>
      <c r="T299" s="21"/>
    </row>
    <row r="300" spans="1:20" s="7" customFormat="1" ht="12.75" hidden="1">
      <c r="A300" s="21"/>
      <c r="B300" s="46" t="s">
        <v>22</v>
      </c>
      <c r="C300" s="36"/>
      <c r="D300" s="47"/>
      <c r="E300" s="41"/>
      <c r="F300" s="49"/>
      <c r="G300" s="49"/>
      <c r="H300" s="49"/>
      <c r="I300" s="49"/>
      <c r="J300" s="49"/>
      <c r="K300" s="49"/>
      <c r="L300" s="49"/>
      <c r="M300" s="49"/>
      <c r="N300" s="38"/>
      <c r="O300" s="38"/>
      <c r="P300" s="38"/>
      <c r="Q300" s="39"/>
      <c r="R300" s="40"/>
      <c r="S300" s="21"/>
      <c r="T300" s="21"/>
    </row>
    <row r="301" spans="1:20" s="7" customFormat="1" ht="12.75" hidden="1">
      <c r="A301" s="21"/>
      <c r="B301" s="35" t="s">
        <v>273</v>
      </c>
      <c r="C301" s="36">
        <v>305.8</v>
      </c>
      <c r="D301" s="47">
        <f>C301*600*0.3/100</f>
        <v>550.44</v>
      </c>
      <c r="E301" s="48">
        <v>476.65</v>
      </c>
      <c r="F301" s="49">
        <f>E301*600*0.3/100</f>
        <v>857.9700000000001</v>
      </c>
      <c r="G301" s="49">
        <f>E301*600*0.2/100</f>
        <v>571.98</v>
      </c>
      <c r="H301" s="49">
        <f>E301*600*0.15/100</f>
        <v>428.985</v>
      </c>
      <c r="I301" s="49">
        <f>E301*600*0.1/100</f>
        <v>285.99</v>
      </c>
      <c r="J301" s="49">
        <f>F301-D301</f>
        <v>307.5300000000001</v>
      </c>
      <c r="K301" s="49">
        <f>G301-D301</f>
        <v>21.539999999999964</v>
      </c>
      <c r="L301" s="49">
        <f>H301-D301</f>
        <v>-121.45500000000004</v>
      </c>
      <c r="M301" s="49">
        <f>I301-D301</f>
        <v>-264.45000000000005</v>
      </c>
      <c r="N301" s="38"/>
      <c r="O301" s="43"/>
      <c r="P301" s="43"/>
      <c r="Q301" s="44"/>
      <c r="R301" s="45"/>
      <c r="S301" s="21"/>
      <c r="T301" s="21"/>
    </row>
    <row r="302" spans="1:20" s="7" customFormat="1" ht="12.75" hidden="1">
      <c r="A302" s="21"/>
      <c r="B302" s="35" t="s">
        <v>274</v>
      </c>
      <c r="C302" s="36">
        <v>309.78</v>
      </c>
      <c r="D302" s="47">
        <f>C302*600*0.3/100</f>
        <v>557.604</v>
      </c>
      <c r="E302" s="48">
        <v>474.1</v>
      </c>
      <c r="F302" s="49">
        <f>E302*600*0.3/100</f>
        <v>853.3800000000001</v>
      </c>
      <c r="G302" s="49">
        <f>E302*600*0.2/100</f>
        <v>568.92</v>
      </c>
      <c r="H302" s="49">
        <f>E302*600*0.15/100</f>
        <v>426.69</v>
      </c>
      <c r="I302" s="49">
        <f>E302*600*0.1/100</f>
        <v>284.46</v>
      </c>
      <c r="J302" s="49">
        <f>F302-D302</f>
        <v>295.77600000000007</v>
      </c>
      <c r="K302" s="49">
        <f>G302-D302</f>
        <v>11.315999999999917</v>
      </c>
      <c r="L302" s="49">
        <f>H302-D302</f>
        <v>-130.91400000000004</v>
      </c>
      <c r="M302" s="49">
        <f>I302-D302</f>
        <v>-273.14400000000006</v>
      </c>
      <c r="N302" s="38"/>
      <c r="O302" s="43"/>
      <c r="P302" s="43"/>
      <c r="Q302" s="44"/>
      <c r="R302" s="45"/>
      <c r="S302" s="21"/>
      <c r="T302" s="21"/>
    </row>
    <row r="303" spans="1:20" s="7" customFormat="1" ht="12.75" hidden="1">
      <c r="A303" s="21"/>
      <c r="B303" s="35" t="s">
        <v>275</v>
      </c>
      <c r="C303" s="36">
        <v>270.58</v>
      </c>
      <c r="D303" s="47">
        <f>C303*600*0.3/100</f>
        <v>487.0440000000001</v>
      </c>
      <c r="E303" s="48">
        <v>465.95</v>
      </c>
      <c r="F303" s="49">
        <f>E303*600*0.3/100</f>
        <v>838.7100000000002</v>
      </c>
      <c r="G303" s="49">
        <f>E303*600*0.2/100</f>
        <v>559.14</v>
      </c>
      <c r="H303" s="49">
        <f>E303*600*0.15/100</f>
        <v>419.355</v>
      </c>
      <c r="I303" s="49">
        <f>E303*600*0.1/100</f>
        <v>279.57</v>
      </c>
      <c r="J303" s="49">
        <f>F303-D303</f>
        <v>351.66600000000005</v>
      </c>
      <c r="K303" s="49">
        <f>G303-D303</f>
        <v>72.09599999999989</v>
      </c>
      <c r="L303" s="49">
        <f>H303-D303</f>
        <v>-67.68900000000008</v>
      </c>
      <c r="M303" s="49">
        <f>I303-D303</f>
        <v>-207.4740000000001</v>
      </c>
      <c r="N303" s="38"/>
      <c r="O303" s="43"/>
      <c r="P303" s="43"/>
      <c r="Q303" s="44"/>
      <c r="R303" s="45"/>
      <c r="S303" s="21"/>
      <c r="T303" s="21"/>
    </row>
    <row r="304" spans="1:20" s="7" customFormat="1" ht="12.75" hidden="1">
      <c r="A304" s="21"/>
      <c r="B304" s="35" t="s">
        <v>276</v>
      </c>
      <c r="C304" s="36">
        <v>301.06</v>
      </c>
      <c r="D304" s="47">
        <f>C304*600*0.3/100</f>
        <v>541.9080000000001</v>
      </c>
      <c r="E304" s="48">
        <v>474.98</v>
      </c>
      <c r="F304" s="49">
        <f>E304*600*0.3/100</f>
        <v>854.964</v>
      </c>
      <c r="G304" s="49">
        <f>E304*600*0.2/100</f>
        <v>569.9760000000001</v>
      </c>
      <c r="H304" s="49">
        <f>E304*600*0.15/100</f>
        <v>427.48199999999997</v>
      </c>
      <c r="I304" s="49">
        <f>E304*600*0.1/100</f>
        <v>284.98800000000006</v>
      </c>
      <c r="J304" s="49">
        <f>F304-D304</f>
        <v>313.0559999999999</v>
      </c>
      <c r="K304" s="49">
        <f>G304-D304</f>
        <v>28.067999999999984</v>
      </c>
      <c r="L304" s="49">
        <f>H304-D304</f>
        <v>-114.42600000000016</v>
      </c>
      <c r="M304" s="49">
        <f>I304-D304</f>
        <v>-256.9200000000001</v>
      </c>
      <c r="N304" s="38"/>
      <c r="O304" s="43"/>
      <c r="P304" s="43"/>
      <c r="Q304" s="44"/>
      <c r="R304" s="45"/>
      <c r="S304" s="21"/>
      <c r="T304" s="21"/>
    </row>
    <row r="305" spans="1:20" s="7" customFormat="1" ht="12.75" hidden="1">
      <c r="A305" s="21"/>
      <c r="B305" s="35" t="s">
        <v>277</v>
      </c>
      <c r="C305" s="36">
        <v>310.06</v>
      </c>
      <c r="D305" s="47">
        <f>C305*600*0.3/100</f>
        <v>558.1080000000001</v>
      </c>
      <c r="E305" s="48">
        <v>476.77</v>
      </c>
      <c r="F305" s="49">
        <f>E305*600*0.3/100</f>
        <v>858.186</v>
      </c>
      <c r="G305" s="49">
        <f>E305*600*0.2/100</f>
        <v>572.124</v>
      </c>
      <c r="H305" s="49">
        <f>E305*600*0.15/100</f>
        <v>429.09299999999996</v>
      </c>
      <c r="I305" s="49">
        <f>E305*600*0.1/100</f>
        <v>286.062</v>
      </c>
      <c r="J305" s="49">
        <f>F305-D305</f>
        <v>300.078</v>
      </c>
      <c r="K305" s="49">
        <f>G305-D305</f>
        <v>14.015999999999963</v>
      </c>
      <c r="L305" s="49">
        <f>H305-D305</f>
        <v>-129.0150000000001</v>
      </c>
      <c r="M305" s="49">
        <f>I305-D305</f>
        <v>-272.04600000000005</v>
      </c>
      <c r="N305" s="38"/>
      <c r="O305" s="43"/>
      <c r="P305" s="43"/>
      <c r="Q305" s="44"/>
      <c r="R305" s="45"/>
      <c r="S305" s="21"/>
      <c r="T305" s="21"/>
    </row>
    <row r="306" spans="1:20" s="7" customFormat="1" ht="12.75" hidden="1">
      <c r="A306" s="21"/>
      <c r="B306" s="35" t="s">
        <v>278</v>
      </c>
      <c r="C306" s="36">
        <v>306.08</v>
      </c>
      <c r="D306" s="47">
        <f>C306*600*0.3/100</f>
        <v>550.9440000000001</v>
      </c>
      <c r="E306" s="48">
        <v>475.63</v>
      </c>
      <c r="F306" s="49">
        <f>E306*600*0.3/100</f>
        <v>856.1340000000001</v>
      </c>
      <c r="G306" s="49">
        <f>E306*600*0.2/100</f>
        <v>570.7560000000001</v>
      </c>
      <c r="H306" s="49">
        <f>E306*600*0.15/100</f>
        <v>428.06699999999995</v>
      </c>
      <c r="I306" s="49">
        <f>E306*600*0.1/100</f>
        <v>285.37800000000004</v>
      </c>
      <c r="J306" s="49">
        <f>F306-D306</f>
        <v>305.19000000000005</v>
      </c>
      <c r="K306" s="49">
        <f>G306-D306</f>
        <v>19.812000000000012</v>
      </c>
      <c r="L306" s="49">
        <f>H306-D306</f>
        <v>-122.87700000000012</v>
      </c>
      <c r="M306" s="49">
        <f>I306-D306</f>
        <v>-265.56600000000003</v>
      </c>
      <c r="N306" s="38"/>
      <c r="O306" s="43"/>
      <c r="P306" s="43"/>
      <c r="Q306" s="44"/>
      <c r="R306" s="45"/>
      <c r="S306" s="21"/>
      <c r="T306" s="21"/>
    </row>
    <row r="307" spans="1:20" s="7" customFormat="1" ht="12.75" hidden="1">
      <c r="A307" s="21"/>
      <c r="B307" s="35" t="s">
        <v>279</v>
      </c>
      <c r="C307" s="36">
        <v>301.06</v>
      </c>
      <c r="D307" s="47">
        <f>C307*600*0.3/100</f>
        <v>541.9080000000001</v>
      </c>
      <c r="E307" s="48">
        <v>474.98</v>
      </c>
      <c r="F307" s="49">
        <f>E307*600*0.3/100</f>
        <v>854.964</v>
      </c>
      <c r="G307" s="49">
        <f>E307*600*0.2/100</f>
        <v>569.9760000000001</v>
      </c>
      <c r="H307" s="49">
        <f>E307*600*0.15/100</f>
        <v>427.48199999999997</v>
      </c>
      <c r="I307" s="49">
        <f>E307*600*0.1/100</f>
        <v>284.98800000000006</v>
      </c>
      <c r="J307" s="49">
        <f>F307-D307</f>
        <v>313.0559999999999</v>
      </c>
      <c r="K307" s="49">
        <f>G307-D307</f>
        <v>28.067999999999984</v>
      </c>
      <c r="L307" s="49">
        <f>H307-D307</f>
        <v>-114.42600000000016</v>
      </c>
      <c r="M307" s="49">
        <f>I307-D307</f>
        <v>-256.9200000000001</v>
      </c>
      <c r="N307" s="38"/>
      <c r="O307" s="43"/>
      <c r="P307" s="43"/>
      <c r="Q307" s="44"/>
      <c r="R307" s="45"/>
      <c r="S307" s="21"/>
      <c r="T307" s="21"/>
    </row>
    <row r="308" spans="1:20" s="7" customFormat="1" ht="12.75" hidden="1">
      <c r="A308" s="21"/>
      <c r="B308" s="35" t="s">
        <v>280</v>
      </c>
      <c r="C308" s="36">
        <v>301.06</v>
      </c>
      <c r="D308" s="47">
        <f>C308*600*0.3/100</f>
        <v>541.9080000000001</v>
      </c>
      <c r="E308" s="48">
        <v>467.13</v>
      </c>
      <c r="F308" s="49">
        <f>E308*600*0.3/100</f>
        <v>840.8340000000001</v>
      </c>
      <c r="G308" s="49">
        <f>E308*600*0.2/100</f>
        <v>560.556</v>
      </c>
      <c r="H308" s="49">
        <f>E308*600*0.15/100</f>
        <v>420.417</v>
      </c>
      <c r="I308" s="49">
        <f>E308*600*0.1/100</f>
        <v>280.278</v>
      </c>
      <c r="J308" s="49">
        <f>F308-D308</f>
        <v>298.92599999999993</v>
      </c>
      <c r="K308" s="49">
        <f>G308-D308</f>
        <v>18.64799999999991</v>
      </c>
      <c r="L308" s="49">
        <f>H308-D308</f>
        <v>-121.49100000000016</v>
      </c>
      <c r="M308" s="49">
        <f>I308-D308</f>
        <v>-261.6300000000001</v>
      </c>
      <c r="N308" s="38"/>
      <c r="O308" s="43"/>
      <c r="P308" s="43"/>
      <c r="Q308" s="44"/>
      <c r="R308" s="45"/>
      <c r="S308" s="21"/>
      <c r="T308" s="21"/>
    </row>
    <row r="309" spans="1:20" s="7" customFormat="1" ht="12.75" hidden="1">
      <c r="A309" s="21"/>
      <c r="B309" s="35" t="s">
        <v>281</v>
      </c>
      <c r="C309" s="36">
        <v>317.71</v>
      </c>
      <c r="D309" s="47">
        <f>C309*600*0.3/100</f>
        <v>571.8780000000002</v>
      </c>
      <c r="E309" s="48">
        <v>465.3</v>
      </c>
      <c r="F309" s="49">
        <f>E309*600*0.3/100</f>
        <v>837.5400000000002</v>
      </c>
      <c r="G309" s="49">
        <f>E309*600*0.2/100</f>
        <v>558.36</v>
      </c>
      <c r="H309" s="49">
        <f>E309*600*0.15/100</f>
        <v>418.77</v>
      </c>
      <c r="I309" s="49">
        <f>E309*600*0.1/100</f>
        <v>279.18</v>
      </c>
      <c r="J309" s="49">
        <f>F309-D309</f>
        <v>265.66200000000003</v>
      </c>
      <c r="K309" s="49">
        <f>G309-D309</f>
        <v>-13.518000000000143</v>
      </c>
      <c r="L309" s="49">
        <f>H309-D309</f>
        <v>-153.10800000000017</v>
      </c>
      <c r="M309" s="49">
        <f>I309-D309</f>
        <v>-292.69800000000015</v>
      </c>
      <c r="N309" s="38"/>
      <c r="O309" s="43"/>
      <c r="P309" s="43"/>
      <c r="Q309" s="44"/>
      <c r="R309" s="45"/>
      <c r="S309" s="21"/>
      <c r="T309" s="21"/>
    </row>
    <row r="310" spans="1:20" s="7" customFormat="1" ht="12.75" hidden="1">
      <c r="A310" s="21"/>
      <c r="B310" s="35" t="s">
        <v>282</v>
      </c>
      <c r="C310" s="36">
        <v>309.78</v>
      </c>
      <c r="D310" s="47">
        <f>C310*600*0.3/100</f>
        <v>557.604</v>
      </c>
      <c r="E310" s="48">
        <v>476.66</v>
      </c>
      <c r="F310" s="49">
        <f>E310*600*0.3/100</f>
        <v>857.9880000000002</v>
      </c>
      <c r="G310" s="49">
        <f>E310*600*0.2/100</f>
        <v>571.9920000000001</v>
      </c>
      <c r="H310" s="49">
        <f>E310*600*0.15/100</f>
        <v>428.994</v>
      </c>
      <c r="I310" s="49">
        <f>E310*600*0.1/100</f>
        <v>285.99600000000004</v>
      </c>
      <c r="J310" s="49">
        <f>F310-D310</f>
        <v>300.3840000000001</v>
      </c>
      <c r="K310" s="49">
        <f>G310-D310</f>
        <v>14.388000000000034</v>
      </c>
      <c r="L310" s="49">
        <f>H310-D310</f>
        <v>-128.61</v>
      </c>
      <c r="M310" s="49">
        <f>I310-D310</f>
        <v>-271.608</v>
      </c>
      <c r="N310" s="38"/>
      <c r="O310" s="43"/>
      <c r="P310" s="43"/>
      <c r="Q310" s="44"/>
      <c r="R310" s="45"/>
      <c r="S310" s="21"/>
      <c r="T310" s="21"/>
    </row>
    <row r="311" spans="1:20" s="7" customFormat="1" ht="12.75" hidden="1">
      <c r="A311" s="21"/>
      <c r="B311" s="35" t="s">
        <v>283</v>
      </c>
      <c r="C311" s="36">
        <v>301.06</v>
      </c>
      <c r="D311" s="47">
        <f>C311*600*0.3/100</f>
        <v>541.9080000000001</v>
      </c>
      <c r="E311" s="48">
        <v>468.23</v>
      </c>
      <c r="F311" s="49">
        <f>E311*600*0.3/100</f>
        <v>842.8140000000001</v>
      </c>
      <c r="G311" s="49">
        <f>E311*600*0.2/100</f>
        <v>561.8760000000001</v>
      </c>
      <c r="H311" s="49">
        <f>E311*600*0.15/100</f>
        <v>421.407</v>
      </c>
      <c r="I311" s="49">
        <f>E311*600*0.1/100</f>
        <v>280.93800000000005</v>
      </c>
      <c r="J311" s="49">
        <f>F311-D311</f>
        <v>300.90599999999995</v>
      </c>
      <c r="K311" s="49">
        <f>G311-D311</f>
        <v>19.96799999999996</v>
      </c>
      <c r="L311" s="49">
        <f>H311-D311</f>
        <v>-120.50100000000015</v>
      </c>
      <c r="M311" s="49">
        <f>I311-D311</f>
        <v>-260.9700000000001</v>
      </c>
      <c r="N311" s="38"/>
      <c r="O311" s="43"/>
      <c r="P311" s="43"/>
      <c r="Q311" s="44"/>
      <c r="R311" s="45"/>
      <c r="S311" s="21"/>
      <c r="T311" s="21"/>
    </row>
    <row r="312" spans="1:20" s="7" customFormat="1" ht="12.75" hidden="1">
      <c r="A312" s="21"/>
      <c r="B312" s="35" t="s">
        <v>284</v>
      </c>
      <c r="C312" s="36">
        <v>301.06</v>
      </c>
      <c r="D312" s="47">
        <f>C312*600*0.3/100</f>
        <v>541.9080000000001</v>
      </c>
      <c r="E312" s="48">
        <v>475.98</v>
      </c>
      <c r="F312" s="49">
        <f>E312*600*0.3/100</f>
        <v>856.7640000000001</v>
      </c>
      <c r="G312" s="49">
        <f>E312*600*0.2/100</f>
        <v>571.176</v>
      </c>
      <c r="H312" s="49">
        <f>E312*600*0.15/100</f>
        <v>428.38199999999995</v>
      </c>
      <c r="I312" s="49">
        <f>E312*600*0.1/100</f>
        <v>285.588</v>
      </c>
      <c r="J312" s="49">
        <f>F312-D312</f>
        <v>314.856</v>
      </c>
      <c r="K312" s="49">
        <f>G312-D312</f>
        <v>29.267999999999915</v>
      </c>
      <c r="L312" s="49">
        <f>H312-D312</f>
        <v>-113.52600000000018</v>
      </c>
      <c r="M312" s="49">
        <f>I312-D312</f>
        <v>-256.3200000000001</v>
      </c>
      <c r="N312" s="38"/>
      <c r="O312" s="43"/>
      <c r="P312" s="43"/>
      <c r="Q312" s="44"/>
      <c r="R312" s="45"/>
      <c r="S312" s="21"/>
      <c r="T312" s="21"/>
    </row>
    <row r="313" spans="1:20" s="7" customFormat="1" ht="12.75" hidden="1">
      <c r="A313" s="21"/>
      <c r="B313" s="35" t="s">
        <v>285</v>
      </c>
      <c r="C313" s="36">
        <v>310.86</v>
      </c>
      <c r="D313" s="47">
        <f>C313*600*0.3/100</f>
        <v>559.5480000000001</v>
      </c>
      <c r="E313" s="48">
        <v>479.04</v>
      </c>
      <c r="F313" s="49">
        <f>E313*600*0.3/100</f>
        <v>862.2720000000002</v>
      </c>
      <c r="G313" s="49">
        <f>E313*600*0.2/100</f>
        <v>574.8480000000001</v>
      </c>
      <c r="H313" s="49">
        <f>E313*600*0.15/100</f>
        <v>431.13599999999997</v>
      </c>
      <c r="I313" s="49">
        <f>E313*600*0.1/100</f>
        <v>287.42400000000004</v>
      </c>
      <c r="J313" s="49">
        <f>F313-D313</f>
        <v>302.72400000000005</v>
      </c>
      <c r="K313" s="49">
        <f>G313-D313</f>
        <v>15.299999999999955</v>
      </c>
      <c r="L313" s="49">
        <f>H313-D313</f>
        <v>-128.41200000000015</v>
      </c>
      <c r="M313" s="49">
        <f>I313-D313</f>
        <v>-272.1240000000001</v>
      </c>
      <c r="N313" s="38"/>
      <c r="O313" s="43"/>
      <c r="P313" s="43"/>
      <c r="Q313" s="44"/>
      <c r="R313" s="45"/>
      <c r="S313" s="21"/>
      <c r="T313" s="21"/>
    </row>
    <row r="314" spans="1:20" s="7" customFormat="1" ht="12.75" hidden="1">
      <c r="A314" s="21"/>
      <c r="B314" s="35" t="s">
        <v>286</v>
      </c>
      <c r="C314" s="36">
        <v>310.86</v>
      </c>
      <c r="D314" s="47">
        <f>C314*600*0.3/100</f>
        <v>559.5480000000001</v>
      </c>
      <c r="E314" s="48">
        <v>479.15</v>
      </c>
      <c r="F314" s="49">
        <f>E314*600*0.3/100</f>
        <v>862.4700000000001</v>
      </c>
      <c r="G314" s="49">
        <f>E314*600*0.2/100</f>
        <v>574.98</v>
      </c>
      <c r="H314" s="49">
        <f>E314*600*0.15/100</f>
        <v>431.235</v>
      </c>
      <c r="I314" s="49">
        <f>E314*600*0.1/100</f>
        <v>287.49</v>
      </c>
      <c r="J314" s="49">
        <f>F314-D314</f>
        <v>302.922</v>
      </c>
      <c r="K314" s="49">
        <f>G314-D314</f>
        <v>15.431999999999903</v>
      </c>
      <c r="L314" s="49">
        <f>H314-D314</f>
        <v>-128.3130000000001</v>
      </c>
      <c r="M314" s="49">
        <f>I314-D314</f>
        <v>-272.0580000000001</v>
      </c>
      <c r="N314" s="38"/>
      <c r="O314" s="43"/>
      <c r="P314" s="43"/>
      <c r="Q314" s="44"/>
      <c r="R314" s="45"/>
      <c r="S314" s="21"/>
      <c r="T314" s="21"/>
    </row>
    <row r="315" spans="1:20" s="7" customFormat="1" ht="12.75" hidden="1">
      <c r="A315" s="21"/>
      <c r="B315" s="35" t="s">
        <v>287</v>
      </c>
      <c r="C315" s="36">
        <v>305.8</v>
      </c>
      <c r="D315" s="47">
        <f>C315*600*0.3/100</f>
        <v>550.44</v>
      </c>
      <c r="E315" s="48">
        <v>476.65</v>
      </c>
      <c r="F315" s="49">
        <f>E315*600*0.3/100</f>
        <v>857.9700000000001</v>
      </c>
      <c r="G315" s="49">
        <f>E315*600*0.2/100</f>
        <v>571.98</v>
      </c>
      <c r="H315" s="49">
        <f>E315*600*0.15/100</f>
        <v>428.985</v>
      </c>
      <c r="I315" s="49">
        <f>E315*600*0.1/100</f>
        <v>285.99</v>
      </c>
      <c r="J315" s="49">
        <f>F315-D315</f>
        <v>307.5300000000001</v>
      </c>
      <c r="K315" s="49">
        <f>G315-D315</f>
        <v>21.539999999999964</v>
      </c>
      <c r="L315" s="49">
        <f>H315-D315</f>
        <v>-121.45500000000004</v>
      </c>
      <c r="M315" s="49">
        <f>I315-D315</f>
        <v>-264.45000000000005</v>
      </c>
      <c r="N315" s="38"/>
      <c r="O315" s="43"/>
      <c r="P315" s="43"/>
      <c r="Q315" s="44"/>
      <c r="R315" s="45"/>
      <c r="S315" s="21"/>
      <c r="T315" s="21"/>
    </row>
    <row r="316" spans="1:20" s="7" customFormat="1" ht="12.75" hidden="1">
      <c r="A316" s="21"/>
      <c r="B316" s="35" t="s">
        <v>288</v>
      </c>
      <c r="C316" s="36">
        <v>292.62</v>
      </c>
      <c r="D316" s="47">
        <f>C316*600*0.3/100</f>
        <v>526.716</v>
      </c>
      <c r="E316" s="48">
        <v>476.65</v>
      </c>
      <c r="F316" s="49">
        <f>E316*600*0.3/100</f>
        <v>857.9700000000001</v>
      </c>
      <c r="G316" s="49">
        <f>E316*600*0.2/100</f>
        <v>571.98</v>
      </c>
      <c r="H316" s="49">
        <f>E316*600*0.15/100</f>
        <v>428.985</v>
      </c>
      <c r="I316" s="49">
        <f>E316*600*0.1/100</f>
        <v>285.99</v>
      </c>
      <c r="J316" s="49">
        <f>F316-D316</f>
        <v>331.25400000000013</v>
      </c>
      <c r="K316" s="49">
        <f>G316-D316</f>
        <v>45.26400000000001</v>
      </c>
      <c r="L316" s="49">
        <f>H316-D316</f>
        <v>-97.731</v>
      </c>
      <c r="M316" s="49">
        <f>I316-D316</f>
        <v>-240.726</v>
      </c>
      <c r="N316" s="38"/>
      <c r="O316" s="43"/>
      <c r="P316" s="43"/>
      <c r="Q316" s="44"/>
      <c r="R316" s="45"/>
      <c r="S316" s="21"/>
      <c r="T316" s="21"/>
    </row>
    <row r="317" spans="1:20" s="7" customFormat="1" ht="12.75" hidden="1">
      <c r="A317" s="21"/>
      <c r="B317" s="35" t="s">
        <v>289</v>
      </c>
      <c r="C317" s="36">
        <v>305.8</v>
      </c>
      <c r="D317" s="47">
        <f>C317*600*0.3/100</f>
        <v>550.44</v>
      </c>
      <c r="E317" s="48">
        <v>474.02</v>
      </c>
      <c r="F317" s="49">
        <f>E317*600*0.3/100</f>
        <v>853.2360000000001</v>
      </c>
      <c r="G317" s="49">
        <f>E317*600*0.2/100</f>
        <v>568.8240000000001</v>
      </c>
      <c r="H317" s="49">
        <f>E317*600*0.15/100</f>
        <v>426.61799999999994</v>
      </c>
      <c r="I317" s="49">
        <f>E317*600*0.1/100</f>
        <v>284.41200000000003</v>
      </c>
      <c r="J317" s="49">
        <f>F317-D317</f>
        <v>302.79600000000005</v>
      </c>
      <c r="K317" s="49">
        <f>G317-D317</f>
        <v>18.384000000000015</v>
      </c>
      <c r="L317" s="49">
        <f>H317-D317</f>
        <v>-123.82200000000012</v>
      </c>
      <c r="M317" s="49">
        <f>I317-D317</f>
        <v>-266.028</v>
      </c>
      <c r="N317" s="38"/>
      <c r="O317" s="43"/>
      <c r="P317" s="43"/>
      <c r="Q317" s="44"/>
      <c r="R317" s="45"/>
      <c r="S317" s="21"/>
      <c r="T317" s="21"/>
    </row>
    <row r="318" spans="1:20" s="7" customFormat="1" ht="12.75" hidden="1">
      <c r="A318" s="21"/>
      <c r="B318" s="35" t="s">
        <v>290</v>
      </c>
      <c r="C318" s="36">
        <v>301.06</v>
      </c>
      <c r="D318" s="47">
        <f>C318*600*0.3/100</f>
        <v>541.9080000000001</v>
      </c>
      <c r="E318" s="48">
        <v>474.98</v>
      </c>
      <c r="F318" s="49">
        <f>E318*600*0.3/100</f>
        <v>854.964</v>
      </c>
      <c r="G318" s="49">
        <f>E318*600*0.2/100</f>
        <v>569.9760000000001</v>
      </c>
      <c r="H318" s="49">
        <f>E318*600*0.15/100</f>
        <v>427.48199999999997</v>
      </c>
      <c r="I318" s="49">
        <f>E318*600*0.1/100</f>
        <v>284.98800000000006</v>
      </c>
      <c r="J318" s="49">
        <f>F318-D318</f>
        <v>313.0559999999999</v>
      </c>
      <c r="K318" s="49">
        <f>G318-D318</f>
        <v>28.067999999999984</v>
      </c>
      <c r="L318" s="49">
        <f>H318-D318</f>
        <v>-114.42600000000016</v>
      </c>
      <c r="M318" s="49">
        <f>I318-D318</f>
        <v>-256.9200000000001</v>
      </c>
      <c r="N318" s="38"/>
      <c r="O318" s="43"/>
      <c r="P318" s="43"/>
      <c r="Q318" s="44"/>
      <c r="R318" s="45"/>
      <c r="S318" s="21"/>
      <c r="T318" s="21"/>
    </row>
    <row r="319" spans="1:20" s="7" customFormat="1" ht="12.75" hidden="1">
      <c r="A319" s="21"/>
      <c r="B319" s="35" t="s">
        <v>291</v>
      </c>
      <c r="C319" s="36">
        <v>176.57</v>
      </c>
      <c r="D319" s="47">
        <f>C319*600*0.3/100</f>
        <v>317.8260000000001</v>
      </c>
      <c r="E319" s="48">
        <v>475.66</v>
      </c>
      <c r="F319" s="49">
        <f>E319*600*0.3/100</f>
        <v>856.1880000000002</v>
      </c>
      <c r="G319" s="49">
        <f>E319*600*0.2/100</f>
        <v>570.792</v>
      </c>
      <c r="H319" s="49">
        <f>E319*600*0.15/100</f>
        <v>428.094</v>
      </c>
      <c r="I319" s="49">
        <f>E319*600*0.1/100</f>
        <v>285.396</v>
      </c>
      <c r="J319" s="49">
        <f>F319-D319</f>
        <v>538.3620000000001</v>
      </c>
      <c r="K319" s="49">
        <f>G319-D319</f>
        <v>252.96599999999995</v>
      </c>
      <c r="L319" s="49">
        <f>H319-D319</f>
        <v>110.26799999999992</v>
      </c>
      <c r="M319" s="49">
        <f>I319-D319</f>
        <v>-32.430000000000064</v>
      </c>
      <c r="N319" s="38"/>
      <c r="O319" s="43"/>
      <c r="P319" s="43"/>
      <c r="Q319" s="44"/>
      <c r="R319" s="45"/>
      <c r="S319" s="21"/>
      <c r="T319" s="21"/>
    </row>
    <row r="320" spans="1:20" s="7" customFormat="1" ht="12.75" hidden="1">
      <c r="A320" s="21"/>
      <c r="B320" s="35" t="s">
        <v>292</v>
      </c>
      <c r="C320" s="36">
        <v>180.09</v>
      </c>
      <c r="D320" s="47">
        <f>C320*600*0.3/100</f>
        <v>324.16200000000003</v>
      </c>
      <c r="E320" s="48">
        <v>475.15</v>
      </c>
      <c r="F320" s="49">
        <f>E320*600*0.3/100</f>
        <v>855.2700000000001</v>
      </c>
      <c r="G320" s="49">
        <f>E320*600*0.2/100</f>
        <v>570.18</v>
      </c>
      <c r="H320" s="49">
        <f>E320*600*0.15/100</f>
        <v>427.635</v>
      </c>
      <c r="I320" s="49">
        <f>E320*600*0.1/100</f>
        <v>285.09</v>
      </c>
      <c r="J320" s="49">
        <f>F320-D320</f>
        <v>531.1080000000001</v>
      </c>
      <c r="K320" s="49">
        <f>G320-D320</f>
        <v>246.01799999999992</v>
      </c>
      <c r="L320" s="49">
        <f>H320-D320</f>
        <v>103.47299999999996</v>
      </c>
      <c r="M320" s="49">
        <f>I320-D320</f>
        <v>-39.07200000000006</v>
      </c>
      <c r="N320" s="38"/>
      <c r="O320" s="43"/>
      <c r="P320" s="43"/>
      <c r="Q320" s="44"/>
      <c r="R320" s="45"/>
      <c r="S320" s="21"/>
      <c r="T320" s="21"/>
    </row>
    <row r="321" spans="1:20" s="7" customFormat="1" ht="12.75" hidden="1">
      <c r="A321" s="21"/>
      <c r="B321" s="35" t="s">
        <v>293</v>
      </c>
      <c r="C321" s="36">
        <v>195.62</v>
      </c>
      <c r="D321" s="47">
        <f>C321*600*0.3/100</f>
        <v>352.11600000000004</v>
      </c>
      <c r="E321" s="48">
        <v>476.3</v>
      </c>
      <c r="F321" s="49">
        <f>E321*600*0.3/100</f>
        <v>857.3400000000001</v>
      </c>
      <c r="G321" s="49">
        <f>E321*600*0.2/100</f>
        <v>571.56</v>
      </c>
      <c r="H321" s="49">
        <f>E321*600*0.15/100</f>
        <v>428.67</v>
      </c>
      <c r="I321" s="49">
        <f>E321*600*0.1/100</f>
        <v>285.78</v>
      </c>
      <c r="J321" s="49">
        <f>F321-D321</f>
        <v>505.2240000000001</v>
      </c>
      <c r="K321" s="49">
        <f>G321-D321</f>
        <v>219.4439999999999</v>
      </c>
      <c r="L321" s="49">
        <f>H321-D321</f>
        <v>76.55399999999997</v>
      </c>
      <c r="M321" s="49">
        <f>I321-D321</f>
        <v>-66.33600000000007</v>
      </c>
      <c r="N321" s="38"/>
      <c r="O321" s="43"/>
      <c r="P321" s="43"/>
      <c r="Q321" s="44"/>
      <c r="R321" s="45"/>
      <c r="S321" s="21"/>
      <c r="T321" s="21"/>
    </row>
    <row r="322" spans="1:20" s="7" customFormat="1" ht="12.75" hidden="1">
      <c r="A322" s="21"/>
      <c r="B322" s="35" t="s">
        <v>294</v>
      </c>
      <c r="C322" s="36">
        <v>211.53</v>
      </c>
      <c r="D322" s="47">
        <f>C322*600*0.3/100</f>
        <v>380.7540000000001</v>
      </c>
      <c r="E322" s="48">
        <v>471.16</v>
      </c>
      <c r="F322" s="49">
        <f>E322*600*0.3/100</f>
        <v>848.0880000000002</v>
      </c>
      <c r="G322" s="49">
        <f>E322*600*0.2/100</f>
        <v>565.392</v>
      </c>
      <c r="H322" s="49">
        <f>E322*600*0.15/100</f>
        <v>424.04400000000004</v>
      </c>
      <c r="I322" s="49">
        <f>E322*600*0.1/100</f>
        <v>282.696</v>
      </c>
      <c r="J322" s="49">
        <f>F322-D322</f>
        <v>467.3340000000001</v>
      </c>
      <c r="K322" s="49">
        <f>G322-D322</f>
        <v>184.63799999999998</v>
      </c>
      <c r="L322" s="49">
        <f>H322-D322</f>
        <v>43.289999999999964</v>
      </c>
      <c r="M322" s="49">
        <f>I322-D322</f>
        <v>-98.05800000000005</v>
      </c>
      <c r="N322" s="38"/>
      <c r="O322" s="43"/>
      <c r="P322" s="43"/>
      <c r="Q322" s="44"/>
      <c r="R322" s="45"/>
      <c r="S322" s="21"/>
      <c r="T322" s="21"/>
    </row>
    <row r="323" spans="1:20" s="7" customFormat="1" ht="12.75" hidden="1">
      <c r="A323" s="21"/>
      <c r="B323" s="35" t="s">
        <v>295</v>
      </c>
      <c r="C323" s="36">
        <v>201.8</v>
      </c>
      <c r="D323" s="47">
        <f>C323*600*0.3/100</f>
        <v>363.24000000000007</v>
      </c>
      <c r="E323" s="48">
        <v>477.05</v>
      </c>
      <c r="F323" s="49">
        <f>E323*600*0.3/100</f>
        <v>858.6900000000002</v>
      </c>
      <c r="G323" s="49">
        <f>E323*600*0.2/100</f>
        <v>572.46</v>
      </c>
      <c r="H323" s="49">
        <f>E323*600*0.15/100</f>
        <v>429.345</v>
      </c>
      <c r="I323" s="49">
        <f>E323*600*0.1/100</f>
        <v>286.23</v>
      </c>
      <c r="J323" s="49">
        <f>F323-D323</f>
        <v>495.4500000000001</v>
      </c>
      <c r="K323" s="49">
        <f>G323-D323</f>
        <v>209.21999999999997</v>
      </c>
      <c r="L323" s="49">
        <f>H323-D323</f>
        <v>66.10499999999996</v>
      </c>
      <c r="M323" s="49">
        <f>I323-D323</f>
        <v>-77.01000000000005</v>
      </c>
      <c r="N323" s="38"/>
      <c r="O323" s="43"/>
      <c r="P323" s="43"/>
      <c r="Q323" s="44"/>
      <c r="R323" s="45"/>
      <c r="S323" s="21"/>
      <c r="T323" s="21"/>
    </row>
    <row r="324" spans="1:20" s="7" customFormat="1" ht="12.75" hidden="1">
      <c r="A324" s="21"/>
      <c r="B324" s="35" t="s">
        <v>296</v>
      </c>
      <c r="C324" s="36">
        <v>207.33</v>
      </c>
      <c r="D324" s="47">
        <f>C324*600*0.3/100</f>
        <v>373.1940000000001</v>
      </c>
      <c r="E324" s="48">
        <v>470.3</v>
      </c>
      <c r="F324" s="49">
        <f>E324*600*0.3/100</f>
        <v>846.5400000000002</v>
      </c>
      <c r="G324" s="49">
        <f>E324*600*0.2/100</f>
        <v>564.36</v>
      </c>
      <c r="H324" s="49">
        <f>E324*600*0.15/100</f>
        <v>423.27</v>
      </c>
      <c r="I324" s="49">
        <f>E324*600*0.1/100</f>
        <v>282.18</v>
      </c>
      <c r="J324" s="49">
        <f>F324-D324</f>
        <v>473.3460000000001</v>
      </c>
      <c r="K324" s="49">
        <f>G324-D324</f>
        <v>191.16599999999994</v>
      </c>
      <c r="L324" s="49">
        <f>H324-D324</f>
        <v>50.07599999999991</v>
      </c>
      <c r="M324" s="49">
        <f>I324-D324</f>
        <v>-91.01400000000007</v>
      </c>
      <c r="N324" s="38"/>
      <c r="O324" s="43"/>
      <c r="P324" s="43"/>
      <c r="Q324" s="44"/>
      <c r="R324" s="45"/>
      <c r="S324" s="21"/>
      <c r="T324" s="21"/>
    </row>
    <row r="325" spans="1:20" s="7" customFormat="1" ht="12.75" hidden="1">
      <c r="A325" s="21"/>
      <c r="B325" s="35" t="s">
        <v>297</v>
      </c>
      <c r="C325" s="36">
        <v>170.28</v>
      </c>
      <c r="D325" s="47">
        <f>C325*600*0.3/100</f>
        <v>306.5040000000001</v>
      </c>
      <c r="E325" s="48">
        <v>476.53</v>
      </c>
      <c r="F325" s="49">
        <f>E325*600*0.3/100</f>
        <v>857.7540000000001</v>
      </c>
      <c r="G325" s="49">
        <f>E325*600*0.2/100</f>
        <v>571.836</v>
      </c>
      <c r="H325" s="49">
        <f>E325*600*0.15/100</f>
        <v>428.87699999999995</v>
      </c>
      <c r="I325" s="49">
        <f>E325*600*0.1/100</f>
        <v>285.918</v>
      </c>
      <c r="J325" s="49">
        <f>F325-D325</f>
        <v>551.25</v>
      </c>
      <c r="K325" s="49">
        <f>G325-D325</f>
        <v>265.33199999999994</v>
      </c>
      <c r="L325" s="49">
        <f>H325-D325</f>
        <v>122.37299999999988</v>
      </c>
      <c r="M325" s="49">
        <f>I325-D325</f>
        <v>-20.58600000000007</v>
      </c>
      <c r="N325" s="38"/>
      <c r="O325" s="43"/>
      <c r="P325" s="43"/>
      <c r="Q325" s="44"/>
      <c r="R325" s="45"/>
      <c r="S325" s="21"/>
      <c r="T325" s="21"/>
    </row>
    <row r="326" spans="1:20" s="7" customFormat="1" ht="12.75" hidden="1">
      <c r="A326" s="21"/>
      <c r="B326" s="35" t="s">
        <v>298</v>
      </c>
      <c r="C326" s="36">
        <v>213.74</v>
      </c>
      <c r="D326" s="47">
        <f>C326*600*0.3/100</f>
        <v>384.732</v>
      </c>
      <c r="E326" s="48">
        <v>459.9</v>
      </c>
      <c r="F326" s="49">
        <f>E326*600*0.3/100</f>
        <v>827.8200000000002</v>
      </c>
      <c r="G326" s="49">
        <f>E326*600*0.2/100</f>
        <v>551.88</v>
      </c>
      <c r="H326" s="49">
        <f>E326*600*0.15/100</f>
        <v>413.91</v>
      </c>
      <c r="I326" s="49">
        <f>E326*600*0.1/100</f>
        <v>275.94</v>
      </c>
      <c r="J326" s="49">
        <f>F326-D326</f>
        <v>443.08800000000014</v>
      </c>
      <c r="K326" s="49">
        <f>G326-D326</f>
        <v>167.14799999999997</v>
      </c>
      <c r="L326" s="49">
        <f>H326-D326</f>
        <v>29.177999999999997</v>
      </c>
      <c r="M326" s="49">
        <f>I326-D326</f>
        <v>-108.79200000000003</v>
      </c>
      <c r="N326" s="38"/>
      <c r="O326" s="43"/>
      <c r="P326" s="43"/>
      <c r="Q326" s="44"/>
      <c r="R326" s="45"/>
      <c r="S326" s="21"/>
      <c r="T326" s="21"/>
    </row>
    <row r="327" spans="1:20" s="7" customFormat="1" ht="12.75" hidden="1">
      <c r="A327" s="21"/>
      <c r="B327" s="35" t="s">
        <v>299</v>
      </c>
      <c r="C327" s="36">
        <v>213.74</v>
      </c>
      <c r="D327" s="47">
        <f>C327*600*0.3/100</f>
        <v>384.732</v>
      </c>
      <c r="E327" s="48">
        <v>450.21</v>
      </c>
      <c r="F327" s="49">
        <f>E327*600*0.3/100</f>
        <v>810.3780000000002</v>
      </c>
      <c r="G327" s="49">
        <f>E327*600*0.2/100</f>
        <v>540.2520000000001</v>
      </c>
      <c r="H327" s="49">
        <f>E327*600*0.15/100</f>
        <v>405.189</v>
      </c>
      <c r="I327" s="49">
        <f>E327*600*0.1/100</f>
        <v>270.12600000000003</v>
      </c>
      <c r="J327" s="49">
        <f>F327-D327</f>
        <v>425.64600000000013</v>
      </c>
      <c r="K327" s="49">
        <f>G327-D327</f>
        <v>155.52000000000004</v>
      </c>
      <c r="L327" s="49">
        <f>H327-D327</f>
        <v>20.456999999999994</v>
      </c>
      <c r="M327" s="49">
        <f>I327-D327</f>
        <v>-114.606</v>
      </c>
      <c r="N327" s="38"/>
      <c r="O327" s="43"/>
      <c r="P327" s="43"/>
      <c r="Q327" s="44"/>
      <c r="R327" s="45"/>
      <c r="S327" s="21"/>
      <c r="T327" s="21"/>
    </row>
    <row r="328" spans="1:20" s="7" customFormat="1" ht="12.75" hidden="1">
      <c r="A328" s="21"/>
      <c r="B328" s="35" t="s">
        <v>300</v>
      </c>
      <c r="C328" s="36">
        <v>199.24</v>
      </c>
      <c r="D328" s="47">
        <f>C328*600*0.3/100</f>
        <v>358.63200000000006</v>
      </c>
      <c r="E328" s="48">
        <v>476.58</v>
      </c>
      <c r="F328" s="49">
        <f>E328*600*0.3/100</f>
        <v>857.844</v>
      </c>
      <c r="G328" s="49">
        <f>E328*600*0.2/100</f>
        <v>571.8960000000001</v>
      </c>
      <c r="H328" s="49">
        <f>E328*600*0.15/100</f>
        <v>428.92199999999997</v>
      </c>
      <c r="I328" s="49">
        <f>E328*600*0.1/100</f>
        <v>285.94800000000004</v>
      </c>
      <c r="J328" s="49">
        <f>F328-D328</f>
        <v>499.212</v>
      </c>
      <c r="K328" s="49">
        <f>G328-D328</f>
        <v>213.264</v>
      </c>
      <c r="L328" s="49">
        <f>H328-D328</f>
        <v>70.2899999999999</v>
      </c>
      <c r="M328" s="49">
        <f>I328-D328</f>
        <v>-72.68400000000003</v>
      </c>
      <c r="N328" s="38"/>
      <c r="O328" s="43"/>
      <c r="P328" s="43"/>
      <c r="Q328" s="44"/>
      <c r="R328" s="45"/>
      <c r="S328" s="21"/>
      <c r="T328" s="21"/>
    </row>
    <row r="329" spans="1:20" s="7" customFormat="1" ht="12.75" hidden="1">
      <c r="A329" s="21"/>
      <c r="B329" s="35" t="s">
        <v>301</v>
      </c>
      <c r="C329" s="36">
        <v>245.3</v>
      </c>
      <c r="D329" s="47">
        <f>C329*600*0.3/100</f>
        <v>441.5400000000001</v>
      </c>
      <c r="E329" s="48">
        <v>563.23</v>
      </c>
      <c r="F329" s="49">
        <f>E329*600*0.3/100</f>
        <v>1013.8140000000001</v>
      </c>
      <c r="G329" s="49">
        <f>E329*600*0.2/100</f>
        <v>675.8760000000001</v>
      </c>
      <c r="H329" s="49">
        <f>E329*600*0.15/100</f>
        <v>506.907</v>
      </c>
      <c r="I329" s="49">
        <f>E329*600*0.1/100</f>
        <v>337.93800000000005</v>
      </c>
      <c r="J329" s="49">
        <f>F329-D329</f>
        <v>572.274</v>
      </c>
      <c r="K329" s="49">
        <f>G329-D329</f>
        <v>234.336</v>
      </c>
      <c r="L329" s="49">
        <f>H329-D329</f>
        <v>65.3669999999999</v>
      </c>
      <c r="M329" s="49">
        <f>I329-D329</f>
        <v>-103.60200000000003</v>
      </c>
      <c r="N329" s="38"/>
      <c r="O329" s="43"/>
      <c r="P329" s="43"/>
      <c r="Q329" s="44"/>
      <c r="R329" s="45"/>
      <c r="S329" s="21"/>
      <c r="T329" s="21"/>
    </row>
    <row r="330" spans="1:20" s="7" customFormat="1" ht="12.75" hidden="1">
      <c r="A330" s="21"/>
      <c r="B330" s="35" t="s">
        <v>302</v>
      </c>
      <c r="C330" s="36">
        <v>300</v>
      </c>
      <c r="D330" s="47">
        <f>C330*600*0.3/100</f>
        <v>540.0000000000001</v>
      </c>
      <c r="E330" s="48">
        <v>565.34</v>
      </c>
      <c r="F330" s="49">
        <f>E330*600*0.3/100</f>
        <v>1017.6120000000001</v>
      </c>
      <c r="G330" s="49">
        <f>E330*600*0.2/100</f>
        <v>678.408</v>
      </c>
      <c r="H330" s="49">
        <f>E330*600*0.15/100</f>
        <v>508.806</v>
      </c>
      <c r="I330" s="49">
        <f>E330*600*0.1/100</f>
        <v>339.204</v>
      </c>
      <c r="J330" s="49">
        <f>F330-D330</f>
        <v>477.61199999999997</v>
      </c>
      <c r="K330" s="49">
        <f>G330-D330</f>
        <v>138.4079999999999</v>
      </c>
      <c r="L330" s="49">
        <f>H330-D330</f>
        <v>-31.19400000000013</v>
      </c>
      <c r="M330" s="49">
        <f>I330-D330</f>
        <v>-200.7960000000001</v>
      </c>
      <c r="N330" s="38"/>
      <c r="O330" s="43"/>
      <c r="P330" s="43"/>
      <c r="Q330" s="44"/>
      <c r="R330" s="45"/>
      <c r="S330" s="21"/>
      <c r="T330" s="21"/>
    </row>
    <row r="331" spans="1:20" s="7" customFormat="1" ht="1.5" customHeight="1">
      <c r="A331" s="21"/>
      <c r="B331" s="35"/>
      <c r="C331" s="36"/>
      <c r="D331" s="47"/>
      <c r="E331" s="48"/>
      <c r="F331" s="49"/>
      <c r="G331" s="49"/>
      <c r="H331" s="49"/>
      <c r="I331" s="49"/>
      <c r="J331" s="49"/>
      <c r="K331" s="49"/>
      <c r="L331" s="49"/>
      <c r="M331" s="49"/>
      <c r="N331" s="38"/>
      <c r="O331" s="43"/>
      <c r="P331" s="43"/>
      <c r="Q331" s="44"/>
      <c r="R331" s="45"/>
      <c r="S331" s="21"/>
      <c r="T331" s="21"/>
    </row>
    <row r="332" spans="1:20" s="7" customFormat="1" ht="34.5" customHeight="1">
      <c r="A332" s="21"/>
      <c r="B332" s="50" t="s">
        <v>303</v>
      </c>
      <c r="C332" s="36"/>
      <c r="D332" s="47"/>
      <c r="E332" s="41"/>
      <c r="F332" s="49"/>
      <c r="G332" s="49"/>
      <c r="H332" s="49"/>
      <c r="I332" s="49"/>
      <c r="J332" s="49"/>
      <c r="K332" s="49"/>
      <c r="L332" s="49"/>
      <c r="M332" s="49"/>
      <c r="N332" s="38">
        <f>(C335+C336+C337+C338)/4</f>
        <v>69.65499999999999</v>
      </c>
      <c r="O332" s="38">
        <f>N332*600*0.3/100</f>
        <v>125.37899999999999</v>
      </c>
      <c r="P332" s="38">
        <f>O332*1.25</f>
        <v>156.72375</v>
      </c>
      <c r="Q332" s="39">
        <f>(E336+E337+E338+E339)/4</f>
        <v>114.3475</v>
      </c>
      <c r="R332" s="40">
        <f>P332/Q332/6</f>
        <v>0.2284319727147511</v>
      </c>
      <c r="S332" s="21"/>
      <c r="T332" s="21"/>
    </row>
    <row r="333" spans="1:20" s="7" customFormat="1" ht="12.75" hidden="1">
      <c r="A333" s="21"/>
      <c r="B333" s="46" t="s">
        <v>21</v>
      </c>
      <c r="C333" s="36"/>
      <c r="D333" s="47"/>
      <c r="E333" s="41"/>
      <c r="F333" s="49"/>
      <c r="G333" s="49"/>
      <c r="H333" s="49"/>
      <c r="I333" s="49"/>
      <c r="J333" s="49"/>
      <c r="K333" s="49"/>
      <c r="L333" s="49"/>
      <c r="M333" s="49"/>
      <c r="N333" s="38"/>
      <c r="O333" s="38"/>
      <c r="P333" s="38"/>
      <c r="Q333" s="39"/>
      <c r="R333" s="40"/>
      <c r="S333" s="21"/>
      <c r="T333" s="21"/>
    </row>
    <row r="334" spans="1:20" s="7" customFormat="1" ht="12.75" hidden="1">
      <c r="A334" s="21"/>
      <c r="B334" s="46" t="s">
        <v>22</v>
      </c>
      <c r="C334" s="36"/>
      <c r="D334" s="47"/>
      <c r="E334" s="41"/>
      <c r="F334" s="49"/>
      <c r="G334" s="49"/>
      <c r="H334" s="49"/>
      <c r="I334" s="49"/>
      <c r="J334" s="49"/>
      <c r="K334" s="49"/>
      <c r="L334" s="49"/>
      <c r="M334" s="49"/>
      <c r="N334" s="38"/>
      <c r="O334" s="38"/>
      <c r="P334" s="38"/>
      <c r="Q334" s="39"/>
      <c r="R334" s="40"/>
      <c r="S334" s="21"/>
      <c r="T334" s="21"/>
    </row>
    <row r="335" spans="1:20" s="7" customFormat="1" ht="12.75" hidden="1">
      <c r="A335" s="21"/>
      <c r="B335" s="35" t="s">
        <v>304</v>
      </c>
      <c r="C335" s="36">
        <v>80.63</v>
      </c>
      <c r="D335" s="47">
        <f>C335*600*0.3/100</f>
        <v>145.13400000000001</v>
      </c>
      <c r="E335" s="48">
        <v>173.47</v>
      </c>
      <c r="F335" s="49">
        <f>E335*600*0.3/100</f>
        <v>312.24600000000004</v>
      </c>
      <c r="G335" s="49">
        <f>E335*600*0.2/100</f>
        <v>208.16400000000002</v>
      </c>
      <c r="H335" s="49">
        <f>E335*600*0.15/100</f>
        <v>156.123</v>
      </c>
      <c r="I335" s="49">
        <f>E335*600*0.1/100</f>
        <v>104.08200000000001</v>
      </c>
      <c r="J335" s="49">
        <f>F335-D335</f>
        <v>167.11200000000002</v>
      </c>
      <c r="K335" s="49">
        <f>G335-D335</f>
        <v>63.03</v>
      </c>
      <c r="L335" s="49">
        <f>H335-D335</f>
        <v>10.988999999999976</v>
      </c>
      <c r="M335" s="49">
        <f>I335-D335</f>
        <v>-41.05200000000001</v>
      </c>
      <c r="N335" s="38"/>
      <c r="O335" s="43"/>
      <c r="P335" s="43"/>
      <c r="Q335" s="44"/>
      <c r="R335" s="45"/>
      <c r="S335" s="21"/>
      <c r="T335" s="21"/>
    </row>
    <row r="336" spans="1:20" s="7" customFormat="1" ht="12.75" hidden="1">
      <c r="A336" s="21"/>
      <c r="B336" s="35" t="s">
        <v>305</v>
      </c>
      <c r="C336" s="36">
        <v>74.58</v>
      </c>
      <c r="D336" s="47">
        <f>C336*600*0.3/100</f>
        <v>134.24400000000003</v>
      </c>
      <c r="E336" s="48">
        <v>163.59</v>
      </c>
      <c r="F336" s="49">
        <f>E336*600*0.3/100</f>
        <v>294.46200000000005</v>
      </c>
      <c r="G336" s="49">
        <f>E336*600*0.2/100</f>
        <v>196.308</v>
      </c>
      <c r="H336" s="49">
        <f>E336*600*0.15/100</f>
        <v>147.231</v>
      </c>
      <c r="I336" s="49">
        <f>E336*600*0.1/100</f>
        <v>98.154</v>
      </c>
      <c r="J336" s="49">
        <f>F336-D336</f>
        <v>160.21800000000002</v>
      </c>
      <c r="K336" s="49">
        <f>G336-D336</f>
        <v>62.063999999999965</v>
      </c>
      <c r="L336" s="49">
        <f>H336-D336</f>
        <v>12.986999999999966</v>
      </c>
      <c r="M336" s="49">
        <f>I336-D336</f>
        <v>-36.09000000000003</v>
      </c>
      <c r="N336" s="38"/>
      <c r="O336" s="43"/>
      <c r="P336" s="43"/>
      <c r="Q336" s="44"/>
      <c r="R336" s="45"/>
      <c r="S336" s="21"/>
      <c r="T336" s="21"/>
    </row>
    <row r="337" spans="1:20" s="7" customFormat="1" ht="12.75" hidden="1">
      <c r="A337" s="21"/>
      <c r="B337" s="35" t="s">
        <v>306</v>
      </c>
      <c r="C337" s="36">
        <v>58.58</v>
      </c>
      <c r="D337" s="47">
        <f>C337*600*0.3/100</f>
        <v>105.44400000000002</v>
      </c>
      <c r="E337" s="48">
        <v>134.8</v>
      </c>
      <c r="F337" s="49">
        <f>E337*600*0.3/100</f>
        <v>242.64000000000004</v>
      </c>
      <c r="G337" s="49">
        <f>E337*600*0.2/100</f>
        <v>161.76</v>
      </c>
      <c r="H337" s="49">
        <f>E337*600*0.15/100</f>
        <v>121.32</v>
      </c>
      <c r="I337" s="49">
        <f>E337*600*0.1/100</f>
        <v>80.88</v>
      </c>
      <c r="J337" s="49">
        <f>F337-D337</f>
        <v>137.19600000000003</v>
      </c>
      <c r="K337" s="49">
        <f>G337-D337</f>
        <v>56.315999999999974</v>
      </c>
      <c r="L337" s="49">
        <f>H337-D337</f>
        <v>15.875999999999976</v>
      </c>
      <c r="M337" s="49">
        <f>I337-D337</f>
        <v>-24.56400000000002</v>
      </c>
      <c r="N337" s="38"/>
      <c r="O337" s="43"/>
      <c r="P337" s="43"/>
      <c r="Q337" s="44"/>
      <c r="R337" s="45"/>
      <c r="S337" s="21"/>
      <c r="T337" s="21"/>
    </row>
    <row r="338" spans="1:20" s="7" customFormat="1" ht="12.75" hidden="1">
      <c r="A338" s="21"/>
      <c r="B338" s="35" t="s">
        <v>307</v>
      </c>
      <c r="C338" s="36">
        <v>64.83</v>
      </c>
      <c r="D338" s="47">
        <f>C338*600*0.3/100</f>
        <v>116.69400000000002</v>
      </c>
      <c r="E338" s="48">
        <v>159</v>
      </c>
      <c r="F338" s="49">
        <f>E338*600*0.3/100</f>
        <v>286.20000000000005</v>
      </c>
      <c r="G338" s="49">
        <f>E338*600*0.2/100</f>
        <v>190.8</v>
      </c>
      <c r="H338" s="49">
        <f>E338*600*0.15/100</f>
        <v>143.1</v>
      </c>
      <c r="I338" s="49">
        <f>E338*600*0.1/100</f>
        <v>95.4</v>
      </c>
      <c r="J338" s="49">
        <f>F338-D338</f>
        <v>169.50600000000003</v>
      </c>
      <c r="K338" s="49">
        <f>G338-D338</f>
        <v>74.106</v>
      </c>
      <c r="L338" s="49">
        <f>H338-D338</f>
        <v>26.405999999999977</v>
      </c>
      <c r="M338" s="49">
        <f>I338-D338</f>
        <v>-21.29400000000001</v>
      </c>
      <c r="N338" s="38"/>
      <c r="O338" s="43"/>
      <c r="P338" s="43"/>
      <c r="Q338" s="44"/>
      <c r="R338" s="45"/>
      <c r="S338" s="21"/>
      <c r="T338" s="21"/>
    </row>
    <row r="339" spans="1:20" s="7" customFormat="1" ht="12.75" hidden="1">
      <c r="A339" s="21"/>
      <c r="B339" s="35" t="s">
        <v>308</v>
      </c>
      <c r="C339" s="36">
        <v>71.21</v>
      </c>
      <c r="D339" s="47">
        <f>C339*600*0.3/100</f>
        <v>128.178</v>
      </c>
      <c r="E339" s="48"/>
      <c r="F339" s="49">
        <f>E339*600*0.3/100</f>
        <v>0</v>
      </c>
      <c r="G339" s="49">
        <f>E339*600*0.2/100</f>
        <v>0</v>
      </c>
      <c r="H339" s="49">
        <f>E339*600*0.15/100</f>
        <v>0</v>
      </c>
      <c r="I339" s="49">
        <f>E339*600*0.1/100</f>
        <v>0</v>
      </c>
      <c r="J339" s="49">
        <f>F339-D339</f>
        <v>-128.178</v>
      </c>
      <c r="K339" s="49">
        <f>G339-D339</f>
        <v>-128.178</v>
      </c>
      <c r="L339" s="49">
        <f>H339-D339</f>
        <v>-128.178</v>
      </c>
      <c r="M339" s="49">
        <f>I339-D339</f>
        <v>-128.178</v>
      </c>
      <c r="N339" s="38"/>
      <c r="O339" s="43"/>
      <c r="P339" s="43"/>
      <c r="Q339" s="44"/>
      <c r="R339" s="45"/>
      <c r="S339" s="21"/>
      <c r="T339" s="21"/>
    </row>
    <row r="340" spans="1:20" s="7" customFormat="1" ht="12.75" customHeight="1" hidden="1">
      <c r="A340" s="21"/>
      <c r="B340" s="35"/>
      <c r="C340" s="36"/>
      <c r="D340" s="47"/>
      <c r="E340" s="48"/>
      <c r="F340" s="49"/>
      <c r="G340" s="49"/>
      <c r="H340" s="49"/>
      <c r="I340" s="49"/>
      <c r="J340" s="49"/>
      <c r="K340" s="49"/>
      <c r="L340" s="49"/>
      <c r="M340" s="49"/>
      <c r="N340" s="38"/>
      <c r="O340" s="43"/>
      <c r="P340" s="43"/>
      <c r="Q340" s="44"/>
      <c r="R340" s="45"/>
      <c r="S340" s="21"/>
      <c r="T340" s="21"/>
    </row>
    <row r="341" spans="1:20" s="7" customFormat="1" ht="17.25">
      <c r="A341" s="21"/>
      <c r="B341" s="50" t="s">
        <v>309</v>
      </c>
      <c r="C341" s="36"/>
      <c r="D341" s="47"/>
      <c r="E341" s="41"/>
      <c r="F341" s="49"/>
      <c r="G341" s="49"/>
      <c r="H341" s="49"/>
      <c r="I341" s="49"/>
      <c r="J341" s="49"/>
      <c r="K341" s="49"/>
      <c r="L341" s="49"/>
      <c r="M341" s="49"/>
      <c r="N341" s="38">
        <f>(C344+C345+C346+C347+C348+C349+C350+C351+C352+C353+C354+C355+C356+C357+C358+C359)/16</f>
        <v>19.643125000000005</v>
      </c>
      <c r="O341" s="38">
        <f>N341*600*0.3/100</f>
        <v>35.35762500000001</v>
      </c>
      <c r="P341" s="38">
        <f>O341*1.25</f>
        <v>44.197031250000016</v>
      </c>
      <c r="Q341" s="39">
        <f>(E344+E345+E346+E347+E348+E349+E350+E351+E352+E353+E354+E355+E356+E357+E358+E359)/16</f>
        <v>75.98374999999999</v>
      </c>
      <c r="R341" s="40">
        <f>P341/Q341/6</f>
        <v>0.09694404231167854</v>
      </c>
      <c r="S341" s="21"/>
      <c r="T341" s="21"/>
    </row>
    <row r="342" spans="1:20" s="7" customFormat="1" ht="12.75" hidden="1">
      <c r="A342" s="21"/>
      <c r="B342" s="46" t="s">
        <v>21</v>
      </c>
      <c r="C342" s="36"/>
      <c r="D342" s="47"/>
      <c r="E342" s="41"/>
      <c r="F342" s="49"/>
      <c r="G342" s="49"/>
      <c r="H342" s="49"/>
      <c r="I342" s="49"/>
      <c r="J342" s="49"/>
      <c r="K342" s="49"/>
      <c r="L342" s="49"/>
      <c r="M342" s="49"/>
      <c r="N342" s="38"/>
      <c r="O342" s="38"/>
      <c r="P342" s="38"/>
      <c r="Q342" s="39"/>
      <c r="R342" s="40"/>
      <c r="S342" s="21"/>
      <c r="T342" s="21"/>
    </row>
    <row r="343" spans="1:20" s="7" customFormat="1" ht="12.75" hidden="1">
      <c r="A343" s="21"/>
      <c r="B343" s="46" t="s">
        <v>22</v>
      </c>
      <c r="C343" s="36"/>
      <c r="D343" s="47"/>
      <c r="E343" s="41"/>
      <c r="F343" s="49"/>
      <c r="G343" s="49"/>
      <c r="H343" s="49"/>
      <c r="I343" s="49"/>
      <c r="J343" s="49"/>
      <c r="K343" s="49"/>
      <c r="L343" s="49"/>
      <c r="M343" s="49"/>
      <c r="N343" s="38"/>
      <c r="O343" s="38"/>
      <c r="P343" s="38"/>
      <c r="Q343" s="39"/>
      <c r="R343" s="40"/>
      <c r="S343" s="21"/>
      <c r="T343" s="21"/>
    </row>
    <row r="344" spans="1:20" s="7" customFormat="1" ht="12.75" hidden="1">
      <c r="A344" s="21"/>
      <c r="B344" s="35" t="s">
        <v>310</v>
      </c>
      <c r="C344" s="36">
        <v>19.85</v>
      </c>
      <c r="D344" s="47">
        <f>C344*600*0.3/100</f>
        <v>35.730000000000004</v>
      </c>
      <c r="E344" s="48">
        <v>72.49</v>
      </c>
      <c r="F344" s="49">
        <f>E344*600*0.3/100</f>
        <v>130.48200000000003</v>
      </c>
      <c r="G344" s="49">
        <f>E344*600*0.2/100</f>
        <v>86.98800000000001</v>
      </c>
      <c r="H344" s="49">
        <f>E344*600*0.15/100</f>
        <v>65.241</v>
      </c>
      <c r="I344" s="49">
        <f>E344*600*0.1/100</f>
        <v>43.49400000000001</v>
      </c>
      <c r="J344" s="49">
        <f>F344-D344</f>
        <v>94.75200000000002</v>
      </c>
      <c r="K344" s="49">
        <f>G344-D344</f>
        <v>51.25800000000001</v>
      </c>
      <c r="L344" s="49">
        <f>H344-D344</f>
        <v>29.510999999999996</v>
      </c>
      <c r="M344" s="49">
        <f>I344-D344</f>
        <v>7.764000000000003</v>
      </c>
      <c r="N344" s="38"/>
      <c r="O344" s="43"/>
      <c r="P344" s="43"/>
      <c r="Q344" s="44"/>
      <c r="R344" s="45"/>
      <c r="S344" s="21"/>
      <c r="T344" s="21"/>
    </row>
    <row r="345" spans="1:20" s="7" customFormat="1" ht="12.75" hidden="1">
      <c r="A345" s="21"/>
      <c r="B345" s="35" t="s">
        <v>311</v>
      </c>
      <c r="C345" s="36">
        <v>19.86</v>
      </c>
      <c r="D345" s="47">
        <f>C345*600*0.3/100</f>
        <v>35.748000000000005</v>
      </c>
      <c r="E345" s="48">
        <v>65.16</v>
      </c>
      <c r="F345" s="49">
        <f>E345*600*0.3/100</f>
        <v>117.28800000000001</v>
      </c>
      <c r="G345" s="49">
        <f>E345*600*0.2/100</f>
        <v>78.19200000000001</v>
      </c>
      <c r="H345" s="49">
        <f>E345*600*0.15/100</f>
        <v>58.644</v>
      </c>
      <c r="I345" s="49">
        <f>E345*600*0.1/100</f>
        <v>39.096000000000004</v>
      </c>
      <c r="J345" s="49">
        <f>F345-D345</f>
        <v>81.54</v>
      </c>
      <c r="K345" s="49">
        <f>G345-D345</f>
        <v>42.444</v>
      </c>
      <c r="L345" s="49">
        <f>H345-D345</f>
        <v>22.895999999999994</v>
      </c>
      <c r="M345" s="49">
        <f>I345-D345</f>
        <v>3.347999999999999</v>
      </c>
      <c r="N345" s="38"/>
      <c r="O345" s="43"/>
      <c r="P345" s="43"/>
      <c r="Q345" s="44"/>
      <c r="R345" s="45"/>
      <c r="S345" s="21"/>
      <c r="T345" s="21"/>
    </row>
    <row r="346" spans="1:20" s="7" customFormat="1" ht="12.75" hidden="1">
      <c r="A346" s="21"/>
      <c r="B346" s="35" t="s">
        <v>312</v>
      </c>
      <c r="C346" s="36">
        <v>19.86</v>
      </c>
      <c r="D346" s="47">
        <f>C346*600*0.3/100</f>
        <v>35.748000000000005</v>
      </c>
      <c r="E346" s="48">
        <v>71.77</v>
      </c>
      <c r="F346" s="49">
        <f>E346*600*0.3/100</f>
        <v>129.18600000000004</v>
      </c>
      <c r="G346" s="49">
        <f>E346*600*0.2/100</f>
        <v>86.124</v>
      </c>
      <c r="H346" s="49">
        <f>E346*600*0.15/100</f>
        <v>64.593</v>
      </c>
      <c r="I346" s="49">
        <f>E346*600*0.1/100</f>
        <v>43.062</v>
      </c>
      <c r="J346" s="49">
        <f>F346-D346</f>
        <v>93.43800000000003</v>
      </c>
      <c r="K346" s="49">
        <f>G346-D346</f>
        <v>50.37599999999999</v>
      </c>
      <c r="L346" s="49">
        <f>H346-D346</f>
        <v>28.845</v>
      </c>
      <c r="M346" s="49">
        <f>I346-D346</f>
        <v>7.313999999999993</v>
      </c>
      <c r="N346" s="38"/>
      <c r="O346" s="43"/>
      <c r="P346" s="43"/>
      <c r="Q346" s="44"/>
      <c r="R346" s="45"/>
      <c r="S346" s="21"/>
      <c r="T346" s="21"/>
    </row>
    <row r="347" spans="1:20" s="7" customFormat="1" ht="12.75" hidden="1">
      <c r="A347" s="21"/>
      <c r="B347" s="35" t="s">
        <v>313</v>
      </c>
      <c r="C347" s="36">
        <v>20.33</v>
      </c>
      <c r="D347" s="47">
        <f>C347*600*0.3/100</f>
        <v>36.594</v>
      </c>
      <c r="E347" s="48">
        <v>79.87</v>
      </c>
      <c r="F347" s="49">
        <f>E347*600*0.3/100</f>
        <v>143.76600000000002</v>
      </c>
      <c r="G347" s="49">
        <f>E347*600*0.2/100</f>
        <v>95.844</v>
      </c>
      <c r="H347" s="49">
        <f>E347*600*0.15/100</f>
        <v>71.883</v>
      </c>
      <c r="I347" s="49">
        <f>E347*600*0.1/100</f>
        <v>47.922</v>
      </c>
      <c r="J347" s="49">
        <f>F347-D347</f>
        <v>107.17200000000003</v>
      </c>
      <c r="K347" s="49">
        <f>G347-D347</f>
        <v>59.24999999999999</v>
      </c>
      <c r="L347" s="49">
        <f>H347-D347</f>
        <v>35.288999999999994</v>
      </c>
      <c r="M347" s="49">
        <f>I347-D347</f>
        <v>11.327999999999996</v>
      </c>
      <c r="N347" s="38"/>
      <c r="O347" s="43"/>
      <c r="P347" s="43"/>
      <c r="Q347" s="44"/>
      <c r="R347" s="45"/>
      <c r="S347" s="21"/>
      <c r="T347" s="21"/>
    </row>
    <row r="348" spans="1:20" s="7" customFormat="1" ht="12.75" hidden="1">
      <c r="A348" s="21"/>
      <c r="B348" s="35" t="s">
        <v>314</v>
      </c>
      <c r="C348" s="36">
        <v>19.97</v>
      </c>
      <c r="D348" s="47">
        <f>C348*600*0.3/100</f>
        <v>35.946000000000005</v>
      </c>
      <c r="E348" s="48">
        <v>79.21</v>
      </c>
      <c r="F348" s="49">
        <f>E348*600*0.3/100</f>
        <v>142.578</v>
      </c>
      <c r="G348" s="49">
        <f>E348*600*0.2/100</f>
        <v>95.05199999999999</v>
      </c>
      <c r="H348" s="49">
        <f>E348*600*0.15/100</f>
        <v>71.28899999999999</v>
      </c>
      <c r="I348" s="49">
        <f>E348*600*0.1/100</f>
        <v>47.525999999999996</v>
      </c>
      <c r="J348" s="49">
        <f>F348-D348</f>
        <v>106.632</v>
      </c>
      <c r="K348" s="49">
        <f>G348-D348</f>
        <v>59.10599999999999</v>
      </c>
      <c r="L348" s="49">
        <f>H348-D348</f>
        <v>35.34299999999998</v>
      </c>
      <c r="M348" s="49">
        <f>I348-D348</f>
        <v>11.579999999999991</v>
      </c>
      <c r="N348" s="38"/>
      <c r="O348" s="43"/>
      <c r="P348" s="43"/>
      <c r="Q348" s="44"/>
      <c r="R348" s="45"/>
      <c r="S348" s="21"/>
      <c r="T348" s="21"/>
    </row>
    <row r="349" spans="1:20" s="7" customFormat="1" ht="12.75" hidden="1">
      <c r="A349" s="21"/>
      <c r="B349" s="35" t="s">
        <v>315</v>
      </c>
      <c r="C349" s="36">
        <v>19.85</v>
      </c>
      <c r="D349" s="47">
        <f>C349*600*0.3/100</f>
        <v>35.730000000000004</v>
      </c>
      <c r="E349" s="48">
        <v>79.14</v>
      </c>
      <c r="F349" s="49">
        <f>E349*600*0.3/100</f>
        <v>142.45200000000003</v>
      </c>
      <c r="G349" s="49">
        <f>E349*600*0.2/100</f>
        <v>94.96800000000002</v>
      </c>
      <c r="H349" s="49">
        <f>E349*600*0.15/100</f>
        <v>71.226</v>
      </c>
      <c r="I349" s="49">
        <f>E349*600*0.1/100</f>
        <v>47.48400000000001</v>
      </c>
      <c r="J349" s="49">
        <f>F349-D349</f>
        <v>106.72200000000002</v>
      </c>
      <c r="K349" s="49">
        <f>G349-D349</f>
        <v>59.238000000000014</v>
      </c>
      <c r="L349" s="49">
        <f>H349-D349</f>
        <v>35.495999999999995</v>
      </c>
      <c r="M349" s="49">
        <f>I349-D349</f>
        <v>11.754000000000005</v>
      </c>
      <c r="N349" s="38"/>
      <c r="O349" s="43"/>
      <c r="P349" s="43"/>
      <c r="Q349" s="44"/>
      <c r="R349" s="45"/>
      <c r="S349" s="21"/>
      <c r="T349" s="21"/>
    </row>
    <row r="350" spans="1:20" s="7" customFormat="1" ht="12.75" hidden="1">
      <c r="A350" s="21"/>
      <c r="B350" s="35" t="s">
        <v>316</v>
      </c>
      <c r="C350" s="36">
        <v>18.18</v>
      </c>
      <c r="D350" s="47">
        <f>C350*600*0.3/100</f>
        <v>32.724000000000004</v>
      </c>
      <c r="E350" s="48">
        <v>73.22</v>
      </c>
      <c r="F350" s="49">
        <f>E350*600*0.3/100</f>
        <v>131.79600000000002</v>
      </c>
      <c r="G350" s="49">
        <f>E350*600*0.2/100</f>
        <v>87.86399999999999</v>
      </c>
      <c r="H350" s="49">
        <f>E350*600*0.15/100</f>
        <v>65.898</v>
      </c>
      <c r="I350" s="49">
        <f>E350*600*0.1/100</f>
        <v>43.931999999999995</v>
      </c>
      <c r="J350" s="49">
        <f>F350-D350</f>
        <v>99.07200000000002</v>
      </c>
      <c r="K350" s="49">
        <f>G350-D350</f>
        <v>55.139999999999986</v>
      </c>
      <c r="L350" s="49">
        <f>H350-D350</f>
        <v>33.17399999999999</v>
      </c>
      <c r="M350" s="49">
        <f>I350-D350</f>
        <v>11.207999999999991</v>
      </c>
      <c r="N350" s="38"/>
      <c r="O350" s="43"/>
      <c r="P350" s="43"/>
      <c r="Q350" s="44"/>
      <c r="R350" s="45"/>
      <c r="S350" s="21"/>
      <c r="T350" s="21"/>
    </row>
    <row r="351" spans="1:20" s="7" customFormat="1" ht="12.75" hidden="1">
      <c r="A351" s="21"/>
      <c r="B351" s="35" t="s">
        <v>317</v>
      </c>
      <c r="C351" s="36">
        <v>19.84</v>
      </c>
      <c r="D351" s="47">
        <f>C351*600*0.3/100</f>
        <v>35.71200000000001</v>
      </c>
      <c r="E351" s="48">
        <v>78.82</v>
      </c>
      <c r="F351" s="49">
        <f>E351*600*0.3/100</f>
        <v>141.876</v>
      </c>
      <c r="G351" s="49">
        <f>E351*600*0.2/100</f>
        <v>94.584</v>
      </c>
      <c r="H351" s="49">
        <f>E351*600*0.15/100</f>
        <v>70.93799999999999</v>
      </c>
      <c r="I351" s="49">
        <f>E351*600*0.1/100</f>
        <v>47.292</v>
      </c>
      <c r="J351" s="49">
        <f>F351-D351</f>
        <v>106.16399999999999</v>
      </c>
      <c r="K351" s="49">
        <f>G351-D351</f>
        <v>58.87199999999999</v>
      </c>
      <c r="L351" s="49">
        <f>H351-D351</f>
        <v>35.22599999999998</v>
      </c>
      <c r="M351" s="49">
        <f>I351-D351</f>
        <v>11.579999999999991</v>
      </c>
      <c r="N351" s="38"/>
      <c r="O351" s="43"/>
      <c r="P351" s="43"/>
      <c r="Q351" s="44"/>
      <c r="R351" s="45"/>
      <c r="S351" s="21"/>
      <c r="T351" s="21"/>
    </row>
    <row r="352" spans="1:20" s="7" customFormat="1" ht="12.75" hidden="1">
      <c r="A352" s="21"/>
      <c r="B352" s="35" t="s">
        <v>318</v>
      </c>
      <c r="C352" s="36">
        <v>17.04</v>
      </c>
      <c r="D352" s="47">
        <f>C352*600*0.3/100</f>
        <v>30.672000000000004</v>
      </c>
      <c r="E352" s="48">
        <v>70.14</v>
      </c>
      <c r="F352" s="49">
        <f>E352*600*0.3/100</f>
        <v>126.25200000000002</v>
      </c>
      <c r="G352" s="49">
        <f>E352*600*0.2/100</f>
        <v>84.168</v>
      </c>
      <c r="H352" s="49">
        <f>E352*600*0.15/100</f>
        <v>63.126</v>
      </c>
      <c r="I352" s="49">
        <f>E352*600*0.1/100</f>
        <v>42.084</v>
      </c>
      <c r="J352" s="49">
        <f>F352-D352</f>
        <v>95.58000000000001</v>
      </c>
      <c r="K352" s="49">
        <f>G352-D352</f>
        <v>53.496</v>
      </c>
      <c r="L352" s="49">
        <f>H352-D352</f>
        <v>32.45399999999999</v>
      </c>
      <c r="M352" s="49">
        <f>I352-D352</f>
        <v>11.411999999999999</v>
      </c>
      <c r="N352" s="38"/>
      <c r="O352" s="43"/>
      <c r="P352" s="43"/>
      <c r="Q352" s="44"/>
      <c r="R352" s="45"/>
      <c r="S352" s="21"/>
      <c r="T352" s="21"/>
    </row>
    <row r="353" spans="1:20" s="7" customFormat="1" ht="12.75" hidden="1">
      <c r="A353" s="21"/>
      <c r="B353" s="35" t="s">
        <v>319</v>
      </c>
      <c r="C353" s="36">
        <v>20.14</v>
      </c>
      <c r="D353" s="47">
        <f>C353*600*0.3/100</f>
        <v>36.25200000000001</v>
      </c>
      <c r="E353" s="48">
        <v>77.85</v>
      </c>
      <c r="F353" s="49">
        <f>E353*600*0.3/100</f>
        <v>140.13000000000002</v>
      </c>
      <c r="G353" s="49">
        <f>E353*600*0.2/100</f>
        <v>93.42</v>
      </c>
      <c r="H353" s="49">
        <f>E353*600*0.15/100</f>
        <v>70.065</v>
      </c>
      <c r="I353" s="49">
        <f>E353*600*0.1/100</f>
        <v>46.71</v>
      </c>
      <c r="J353" s="49">
        <f>F353-D353</f>
        <v>103.87800000000001</v>
      </c>
      <c r="K353" s="49">
        <f>G353-D353</f>
        <v>57.16799999999999</v>
      </c>
      <c r="L353" s="49">
        <f>H353-D353</f>
        <v>33.81299999999999</v>
      </c>
      <c r="M353" s="49">
        <f>I353-D353</f>
        <v>10.457999999999991</v>
      </c>
      <c r="N353" s="38"/>
      <c r="O353" s="43"/>
      <c r="P353" s="43"/>
      <c r="Q353" s="44"/>
      <c r="R353" s="45"/>
      <c r="S353" s="21"/>
      <c r="T353" s="21"/>
    </row>
    <row r="354" spans="1:20" s="7" customFormat="1" ht="12.75" hidden="1">
      <c r="A354" s="21"/>
      <c r="B354" s="35" t="s">
        <v>320</v>
      </c>
      <c r="C354" s="36">
        <v>20.41</v>
      </c>
      <c r="D354" s="47">
        <f>C354*600*0.3/100</f>
        <v>36.73800000000001</v>
      </c>
      <c r="E354" s="48">
        <v>82.85</v>
      </c>
      <c r="F354" s="49">
        <f>E354*600*0.3/100</f>
        <v>149.13000000000002</v>
      </c>
      <c r="G354" s="49">
        <f>E354*600*0.2/100</f>
        <v>99.42</v>
      </c>
      <c r="H354" s="49">
        <f>E354*600*0.15/100</f>
        <v>74.565</v>
      </c>
      <c r="I354" s="49">
        <f>E354*600*0.1/100</f>
        <v>49.71</v>
      </c>
      <c r="J354" s="49">
        <f>F354-D354</f>
        <v>112.39200000000002</v>
      </c>
      <c r="K354" s="49">
        <f>G354-D354</f>
        <v>62.681999999999995</v>
      </c>
      <c r="L354" s="49">
        <f>H354-D354</f>
        <v>37.82699999999999</v>
      </c>
      <c r="M354" s="49">
        <f>I354-D354</f>
        <v>12.971999999999994</v>
      </c>
      <c r="N354" s="38"/>
      <c r="O354" s="43"/>
      <c r="P354" s="43"/>
      <c r="Q354" s="44"/>
      <c r="R354" s="45"/>
      <c r="S354" s="21"/>
      <c r="T354" s="21"/>
    </row>
    <row r="355" spans="1:20" s="7" customFormat="1" ht="12.75" hidden="1">
      <c r="A355" s="21"/>
      <c r="B355" s="35" t="s">
        <v>321</v>
      </c>
      <c r="C355" s="36">
        <v>20.15</v>
      </c>
      <c r="D355" s="47">
        <f>C355*600*0.3/100</f>
        <v>36.27</v>
      </c>
      <c r="E355" s="48">
        <v>79.77</v>
      </c>
      <c r="F355" s="49">
        <f>E355*600*0.3/100</f>
        <v>143.586</v>
      </c>
      <c r="G355" s="49">
        <f>E355*600*0.2/100</f>
        <v>95.72399999999999</v>
      </c>
      <c r="H355" s="49">
        <f>E355*600*0.15/100</f>
        <v>71.793</v>
      </c>
      <c r="I355" s="49">
        <f>E355*600*0.1/100</f>
        <v>47.861999999999995</v>
      </c>
      <c r="J355" s="49">
        <f>F355-D355</f>
        <v>107.316</v>
      </c>
      <c r="K355" s="49">
        <f>G355-D355</f>
        <v>59.453999999999986</v>
      </c>
      <c r="L355" s="49">
        <f>H355-D355</f>
        <v>35.523</v>
      </c>
      <c r="M355" s="49">
        <f>I355-D355</f>
        <v>11.591999999999992</v>
      </c>
      <c r="N355" s="38"/>
      <c r="O355" s="43"/>
      <c r="P355" s="43"/>
      <c r="Q355" s="44"/>
      <c r="R355" s="45"/>
      <c r="S355" s="21"/>
      <c r="T355" s="21"/>
    </row>
    <row r="356" spans="1:20" s="7" customFormat="1" ht="12.75" hidden="1">
      <c r="A356" s="21"/>
      <c r="B356" s="35" t="s">
        <v>322</v>
      </c>
      <c r="C356" s="36">
        <v>20.03</v>
      </c>
      <c r="D356" s="47">
        <f>C356*600*0.3/100</f>
        <v>36.054</v>
      </c>
      <c r="E356" s="48">
        <v>77.9</v>
      </c>
      <c r="F356" s="49">
        <f>E356*600*0.3/100</f>
        <v>140.22000000000003</v>
      </c>
      <c r="G356" s="49">
        <f>E356*600*0.2/100</f>
        <v>93.48</v>
      </c>
      <c r="H356" s="49">
        <f>E356*600*0.15/100</f>
        <v>70.11</v>
      </c>
      <c r="I356" s="49">
        <f>E356*600*0.1/100</f>
        <v>46.74</v>
      </c>
      <c r="J356" s="49">
        <f>F356-D356</f>
        <v>104.16600000000003</v>
      </c>
      <c r="K356" s="49">
        <f>G356-D356</f>
        <v>57.426</v>
      </c>
      <c r="L356" s="49">
        <f>H356-D356</f>
        <v>34.056</v>
      </c>
      <c r="M356" s="49">
        <f>I356-D356</f>
        <v>10.686</v>
      </c>
      <c r="N356" s="38"/>
      <c r="O356" s="43"/>
      <c r="P356" s="43"/>
      <c r="Q356" s="44"/>
      <c r="R356" s="45"/>
      <c r="S356" s="21"/>
      <c r="T356" s="21"/>
    </row>
    <row r="357" spans="1:20" s="7" customFormat="1" ht="12.75" hidden="1">
      <c r="A357" s="21"/>
      <c r="B357" s="35" t="s">
        <v>323</v>
      </c>
      <c r="C357" s="36">
        <v>20.08</v>
      </c>
      <c r="D357" s="47">
        <f>C357*600*0.3/100</f>
        <v>36.144</v>
      </c>
      <c r="E357" s="48">
        <v>76.87</v>
      </c>
      <c r="F357" s="49">
        <f>E357*600*0.3/100</f>
        <v>138.366</v>
      </c>
      <c r="G357" s="49">
        <f>E357*600*0.2/100</f>
        <v>92.244</v>
      </c>
      <c r="H357" s="49">
        <f>E357*600*0.15/100</f>
        <v>69.183</v>
      </c>
      <c r="I357" s="49">
        <f>E357*600*0.1/100</f>
        <v>46.122</v>
      </c>
      <c r="J357" s="49">
        <f>F357-D357</f>
        <v>102.22200000000001</v>
      </c>
      <c r="K357" s="49">
        <f>G357-D357</f>
        <v>56.1</v>
      </c>
      <c r="L357" s="49">
        <f>H357-D357</f>
        <v>33.03900000000001</v>
      </c>
      <c r="M357" s="49">
        <f>I357-D357</f>
        <v>9.978000000000002</v>
      </c>
      <c r="N357" s="38"/>
      <c r="O357" s="43"/>
      <c r="P357" s="43"/>
      <c r="Q357" s="44"/>
      <c r="R357" s="45"/>
      <c r="S357" s="21"/>
      <c r="T357" s="21"/>
    </row>
    <row r="358" spans="1:20" s="7" customFormat="1" ht="12.75" hidden="1">
      <c r="A358" s="21"/>
      <c r="B358" s="35" t="s">
        <v>324</v>
      </c>
      <c r="C358" s="36">
        <v>18.42</v>
      </c>
      <c r="D358" s="47">
        <f>C358*600*0.3/100</f>
        <v>33.156000000000006</v>
      </c>
      <c r="E358" s="48">
        <v>70.8</v>
      </c>
      <c r="F358" s="49">
        <f>E358*600*0.3/100</f>
        <v>127.44000000000001</v>
      </c>
      <c r="G358" s="49">
        <f>E358*600*0.2/100</f>
        <v>84.96</v>
      </c>
      <c r="H358" s="49">
        <f>E358*600*0.15/100</f>
        <v>63.72</v>
      </c>
      <c r="I358" s="49">
        <f>E358*600*0.1/100</f>
        <v>42.48</v>
      </c>
      <c r="J358" s="49">
        <f>F358-D358</f>
        <v>94.284</v>
      </c>
      <c r="K358" s="49">
        <f>G358-D358</f>
        <v>51.80399999999999</v>
      </c>
      <c r="L358" s="49">
        <f>H358-D358</f>
        <v>30.563999999999993</v>
      </c>
      <c r="M358" s="49">
        <f>I358-D358</f>
        <v>9.323999999999991</v>
      </c>
      <c r="N358" s="38"/>
      <c r="O358" s="43"/>
      <c r="P358" s="43"/>
      <c r="Q358" s="44"/>
      <c r="R358" s="45"/>
      <c r="S358" s="21"/>
      <c r="T358" s="21"/>
    </row>
    <row r="359" spans="1:20" s="7" customFormat="1" ht="12.75" hidden="1">
      <c r="A359" s="21"/>
      <c r="B359" s="35" t="s">
        <v>325</v>
      </c>
      <c r="C359" s="36">
        <v>20.28</v>
      </c>
      <c r="D359" s="47">
        <f>C359*600*0.3/100</f>
        <v>36.504000000000005</v>
      </c>
      <c r="E359" s="48">
        <v>79.88</v>
      </c>
      <c r="F359" s="49">
        <f>E359*600*0.3/100</f>
        <v>143.78400000000002</v>
      </c>
      <c r="G359" s="49">
        <f>E359*600*0.2/100</f>
        <v>95.85600000000001</v>
      </c>
      <c r="H359" s="49">
        <f>E359*600*0.15/100</f>
        <v>71.892</v>
      </c>
      <c r="I359" s="49">
        <f>E359*600*0.1/100</f>
        <v>47.928000000000004</v>
      </c>
      <c r="J359" s="49">
        <f>F359-D359</f>
        <v>107.28000000000002</v>
      </c>
      <c r="K359" s="49">
        <f>G359-D359</f>
        <v>59.352000000000004</v>
      </c>
      <c r="L359" s="49">
        <f>H359-D359</f>
        <v>35.38799999999999</v>
      </c>
      <c r="M359" s="49">
        <f>I359-D359</f>
        <v>11.424</v>
      </c>
      <c r="N359" s="38"/>
      <c r="O359" s="43"/>
      <c r="P359" s="43"/>
      <c r="Q359" s="44"/>
      <c r="R359" s="45"/>
      <c r="S359" s="21"/>
      <c r="T359" s="21"/>
    </row>
    <row r="360" spans="1:20" s="7" customFormat="1" ht="1.5" customHeight="1">
      <c r="A360" s="21"/>
      <c r="B360" s="35"/>
      <c r="C360" s="36"/>
      <c r="D360" s="47"/>
      <c r="E360" s="48"/>
      <c r="F360" s="49"/>
      <c r="G360" s="49"/>
      <c r="H360" s="49"/>
      <c r="I360" s="49"/>
      <c r="J360" s="49"/>
      <c r="K360" s="49"/>
      <c r="L360" s="49"/>
      <c r="M360" s="49"/>
      <c r="N360" s="38"/>
      <c r="O360" s="43"/>
      <c r="P360" s="43"/>
      <c r="Q360" s="44"/>
      <c r="R360" s="45"/>
      <c r="S360" s="21"/>
      <c r="T360" s="21"/>
    </row>
    <row r="361" spans="1:20" s="7" customFormat="1" ht="33" customHeight="1">
      <c r="A361" s="21"/>
      <c r="B361" s="50" t="s">
        <v>326</v>
      </c>
      <c r="C361" s="36"/>
      <c r="D361" s="47"/>
      <c r="E361" s="41"/>
      <c r="F361" s="49"/>
      <c r="G361" s="49"/>
      <c r="H361" s="49"/>
      <c r="I361" s="49"/>
      <c r="J361" s="49"/>
      <c r="K361" s="49"/>
      <c r="L361" s="49"/>
      <c r="M361" s="49"/>
      <c r="N361" s="38">
        <f>(C365+C366+C367+C368+C369+C370+C372+C373+C374+C375+C376+C385+C386+C389+C390+C391+C392+C393+C394)/19</f>
        <v>146.2826315789474</v>
      </c>
      <c r="O361" s="38">
        <f>N361*600*0.3/100</f>
        <v>263.3087368421053</v>
      </c>
      <c r="P361" s="38">
        <f>O361*1.25</f>
        <v>329.1359210526316</v>
      </c>
      <c r="Q361" s="39">
        <f>(E365+E366+E367+E368+E369+E370+E372+E373+E374+E375+E376+E385+E386+E389+E390+E391+E392+E393+E394)/19</f>
        <v>515.5884210526315</v>
      </c>
      <c r="R361" s="40">
        <f>P361/Q361/6</f>
        <v>0.10639491618161367</v>
      </c>
      <c r="S361" s="21"/>
      <c r="T361" s="21"/>
    </row>
    <row r="362" spans="1:20" s="7" customFormat="1" ht="12.75" hidden="1">
      <c r="A362" s="21"/>
      <c r="B362" s="56" t="s">
        <v>327</v>
      </c>
      <c r="C362" s="36">
        <v>203.28</v>
      </c>
      <c r="D362" s="47">
        <f>C362*600*0.3/100</f>
        <v>365.9040000000001</v>
      </c>
      <c r="E362" s="41"/>
      <c r="F362" s="49">
        <f>E362*600*0.3/100</f>
        <v>0</v>
      </c>
      <c r="G362" s="49">
        <f>E362*600*0.2/100</f>
        <v>0</v>
      </c>
      <c r="H362" s="49">
        <f>E362*600*0.15/100</f>
        <v>0</v>
      </c>
      <c r="I362" s="49">
        <f>E362*600*0.1/100</f>
        <v>0</v>
      </c>
      <c r="J362" s="49">
        <f>F362-D362</f>
        <v>-365.9040000000001</v>
      </c>
      <c r="K362" s="49">
        <f>G362-D362</f>
        <v>-365.9040000000001</v>
      </c>
      <c r="L362" s="49">
        <f>H362-D362</f>
        <v>-365.9040000000001</v>
      </c>
      <c r="M362" s="49">
        <f>I362-D362</f>
        <v>-365.9040000000001</v>
      </c>
      <c r="N362" s="21"/>
      <c r="O362" s="21"/>
      <c r="P362" s="21"/>
      <c r="Q362" s="25"/>
      <c r="R362" s="57"/>
      <c r="S362" s="21"/>
      <c r="T362" s="21"/>
    </row>
    <row r="363" spans="1:20" s="7" customFormat="1" ht="12.75" hidden="1">
      <c r="A363" s="21"/>
      <c r="B363" s="58" t="s">
        <v>21</v>
      </c>
      <c r="C363" s="36"/>
      <c r="D363" s="47"/>
      <c r="E363" s="41"/>
      <c r="F363" s="49"/>
      <c r="G363" s="49"/>
      <c r="H363" s="49"/>
      <c r="I363" s="49"/>
      <c r="J363" s="49"/>
      <c r="K363" s="49"/>
      <c r="L363" s="49"/>
      <c r="M363" s="49"/>
      <c r="N363" s="21"/>
      <c r="O363" s="21"/>
      <c r="P363" s="21"/>
      <c r="Q363" s="25"/>
      <c r="R363" s="57"/>
      <c r="S363" s="21"/>
      <c r="T363" s="21"/>
    </row>
    <row r="364" spans="1:20" s="7" customFormat="1" ht="12.75" hidden="1">
      <c r="A364" s="21"/>
      <c r="B364" s="58" t="s">
        <v>22</v>
      </c>
      <c r="C364" s="36"/>
      <c r="D364" s="47"/>
      <c r="E364" s="41"/>
      <c r="F364" s="49"/>
      <c r="G364" s="49"/>
      <c r="H364" s="49"/>
      <c r="I364" s="49"/>
      <c r="J364" s="49"/>
      <c r="K364" s="49"/>
      <c r="L364" s="49"/>
      <c r="M364" s="49"/>
      <c r="N364" s="21"/>
      <c r="O364" s="21"/>
      <c r="P364" s="21"/>
      <c r="Q364" s="25"/>
      <c r="R364" s="57"/>
      <c r="S364" s="21"/>
      <c r="T364" s="21"/>
    </row>
    <row r="365" spans="1:20" s="7" customFormat="1" ht="12.75" hidden="1">
      <c r="A365" s="21"/>
      <c r="B365" s="56" t="s">
        <v>328</v>
      </c>
      <c r="C365" s="36">
        <v>201.64</v>
      </c>
      <c r="D365" s="47">
        <f>C365*600*0.3/100</f>
        <v>362.95200000000006</v>
      </c>
      <c r="E365" s="48">
        <v>595.52</v>
      </c>
      <c r="F365" s="49">
        <f>E365*600*0.3/100</f>
        <v>1071.9360000000001</v>
      </c>
      <c r="G365" s="49">
        <f>E365*600*0.2/100</f>
        <v>714.6240000000001</v>
      </c>
      <c r="H365" s="49">
        <f>E365*600*0.15/100</f>
        <v>535.968</v>
      </c>
      <c r="I365" s="49">
        <f>E365*600*0.1/100</f>
        <v>357.31200000000007</v>
      </c>
      <c r="J365" s="49">
        <f>F365-D365</f>
        <v>708.9840000000002</v>
      </c>
      <c r="K365" s="49">
        <f>G365-D365</f>
        <v>351.6720000000001</v>
      </c>
      <c r="L365" s="49">
        <f>H365-D365</f>
        <v>173.0159999999999</v>
      </c>
      <c r="M365" s="49">
        <f>I365-D365</f>
        <v>-5.639999999999986</v>
      </c>
      <c r="N365" s="21"/>
      <c r="O365" s="21"/>
      <c r="P365" s="21"/>
      <c r="Q365" s="25"/>
      <c r="R365" s="57"/>
      <c r="S365" s="21"/>
      <c r="T365" s="21"/>
    </row>
    <row r="366" spans="1:20" s="7" customFormat="1" ht="12.75" hidden="1">
      <c r="A366" s="21"/>
      <c r="B366" s="56" t="s">
        <v>329</v>
      </c>
      <c r="C366" s="36">
        <v>124.52</v>
      </c>
      <c r="D366" s="47">
        <f>C366*600*0.3/100</f>
        <v>224.13600000000002</v>
      </c>
      <c r="E366" s="48">
        <v>616.55</v>
      </c>
      <c r="F366" s="49">
        <f>E366*600*0.3/100</f>
        <v>1109.7900000000002</v>
      </c>
      <c r="G366" s="49">
        <f>E366*600*0.2/100</f>
        <v>739.86</v>
      </c>
      <c r="H366" s="49">
        <f>E366*600*0.15/100</f>
        <v>554.895</v>
      </c>
      <c r="I366" s="49">
        <f>E366*600*0.1/100</f>
        <v>369.93</v>
      </c>
      <c r="J366" s="49">
        <f>F366-D366</f>
        <v>885.6540000000002</v>
      </c>
      <c r="K366" s="49">
        <f>G366-D366</f>
        <v>515.7239999999999</v>
      </c>
      <c r="L366" s="49">
        <f>H366-D366</f>
        <v>330.75899999999996</v>
      </c>
      <c r="M366" s="49">
        <f>I366-D366</f>
        <v>145.79399999999998</v>
      </c>
      <c r="N366" s="21"/>
      <c r="O366" s="21"/>
      <c r="P366" s="21"/>
      <c r="Q366" s="25"/>
      <c r="R366" s="57"/>
      <c r="S366" s="21"/>
      <c r="T366" s="21"/>
    </row>
    <row r="367" spans="1:20" s="7" customFormat="1" ht="12.75" hidden="1">
      <c r="A367" s="21"/>
      <c r="B367" s="56" t="s">
        <v>330</v>
      </c>
      <c r="C367" s="36">
        <v>207.03</v>
      </c>
      <c r="D367" s="47">
        <f>C367*600*0.3/100</f>
        <v>372.6540000000001</v>
      </c>
      <c r="E367" s="48">
        <v>616.09</v>
      </c>
      <c r="F367" s="49">
        <f>E367*600*0.3/100</f>
        <v>1108.9620000000002</v>
      </c>
      <c r="G367" s="49">
        <f>E367*600*0.2/100</f>
        <v>739.308</v>
      </c>
      <c r="H367" s="49">
        <f>E367*600*0.15/100</f>
        <v>554.481</v>
      </c>
      <c r="I367" s="49">
        <f>E367*600*0.1/100</f>
        <v>369.654</v>
      </c>
      <c r="J367" s="49">
        <f>F367-D367</f>
        <v>736.3080000000001</v>
      </c>
      <c r="K367" s="49">
        <f>G367-D367</f>
        <v>366.6539999999999</v>
      </c>
      <c r="L367" s="49">
        <f>H367-D367</f>
        <v>181.82699999999988</v>
      </c>
      <c r="M367" s="49">
        <f>I367-D367</f>
        <v>-3.0000000000001137</v>
      </c>
      <c r="N367" s="21"/>
      <c r="O367" s="21"/>
      <c r="P367" s="21"/>
      <c r="Q367" s="25"/>
      <c r="R367" s="57"/>
      <c r="S367" s="21"/>
      <c r="T367" s="21"/>
    </row>
    <row r="368" spans="1:20" s="7" customFormat="1" ht="12.75" hidden="1">
      <c r="A368" s="21"/>
      <c r="B368" s="56" t="s">
        <v>331</v>
      </c>
      <c r="C368" s="36">
        <v>193.05</v>
      </c>
      <c r="D368" s="47">
        <f>C368*600*0.3/100</f>
        <v>347.49000000000007</v>
      </c>
      <c r="E368" s="48">
        <v>616.55</v>
      </c>
      <c r="F368" s="49">
        <f>E368*600*0.3/100</f>
        <v>1109.7900000000002</v>
      </c>
      <c r="G368" s="49">
        <f>E368*600*0.2/100</f>
        <v>739.86</v>
      </c>
      <c r="H368" s="49">
        <f>E368*600*0.15/100</f>
        <v>554.895</v>
      </c>
      <c r="I368" s="49">
        <f>E368*600*0.1/100</f>
        <v>369.93</v>
      </c>
      <c r="J368" s="49">
        <f>F368-D368</f>
        <v>762.3000000000002</v>
      </c>
      <c r="K368" s="49">
        <f>G368-D368</f>
        <v>392.36999999999995</v>
      </c>
      <c r="L368" s="49">
        <f>H368-D368</f>
        <v>207.40499999999992</v>
      </c>
      <c r="M368" s="49">
        <f>I368-D368</f>
        <v>22.43999999999994</v>
      </c>
      <c r="N368" s="21"/>
      <c r="O368" s="21"/>
      <c r="P368" s="21"/>
      <c r="Q368" s="25"/>
      <c r="R368" s="57"/>
      <c r="S368" s="21"/>
      <c r="T368" s="21"/>
    </row>
    <row r="369" spans="1:20" s="7" customFormat="1" ht="12.75" hidden="1">
      <c r="A369" s="21"/>
      <c r="B369" s="56" t="s">
        <v>332</v>
      </c>
      <c r="C369" s="36">
        <v>194.87</v>
      </c>
      <c r="D369" s="47">
        <f>C369*600*0.3/100</f>
        <v>350.7660000000001</v>
      </c>
      <c r="E369" s="48">
        <v>614.08</v>
      </c>
      <c r="F369" s="49">
        <f>E369*600*0.3/100</f>
        <v>1105.3440000000003</v>
      </c>
      <c r="G369" s="49">
        <f>E369*600*0.2/100</f>
        <v>736.8960000000001</v>
      </c>
      <c r="H369" s="49">
        <f>E369*600*0.15/100</f>
        <v>552.672</v>
      </c>
      <c r="I369" s="49">
        <f>E369*600*0.1/100</f>
        <v>368.44800000000004</v>
      </c>
      <c r="J369" s="49">
        <f>F369-D369</f>
        <v>754.5780000000002</v>
      </c>
      <c r="K369" s="49">
        <f>G369-D369</f>
        <v>386.13</v>
      </c>
      <c r="L369" s="49">
        <f>H369-D369</f>
        <v>201.90599999999995</v>
      </c>
      <c r="M369" s="49">
        <f>I369-D369</f>
        <v>17.68199999999996</v>
      </c>
      <c r="N369" s="21"/>
      <c r="O369" s="21"/>
      <c r="P369" s="21"/>
      <c r="Q369" s="25"/>
      <c r="R369" s="57"/>
      <c r="S369" s="21"/>
      <c r="T369" s="21"/>
    </row>
    <row r="370" spans="1:20" s="7" customFormat="1" ht="12.75" hidden="1">
      <c r="A370" s="21"/>
      <c r="B370" s="56" t="s">
        <v>333</v>
      </c>
      <c r="C370" s="36">
        <v>133.11</v>
      </c>
      <c r="D370" s="47">
        <f>C370*600*0.3/100</f>
        <v>239.59800000000007</v>
      </c>
      <c r="E370" s="48">
        <v>590.81</v>
      </c>
      <c r="F370" s="49">
        <f>E370*600*0.3/100</f>
        <v>1063.458</v>
      </c>
      <c r="G370" s="49">
        <f>E370*600*0.2/100</f>
        <v>708.972</v>
      </c>
      <c r="H370" s="49">
        <f>E370*600*0.15/100</f>
        <v>531.7289999999998</v>
      </c>
      <c r="I370" s="49">
        <f>E370*600*0.1/100</f>
        <v>354.486</v>
      </c>
      <c r="J370" s="49">
        <f>F370-D370</f>
        <v>823.86</v>
      </c>
      <c r="K370" s="49">
        <f>G370-D370</f>
        <v>469.3739999999999</v>
      </c>
      <c r="L370" s="49">
        <f>H370-D370</f>
        <v>292.13099999999974</v>
      </c>
      <c r="M370" s="49">
        <f>I370-D370</f>
        <v>114.88799999999992</v>
      </c>
      <c r="N370" s="21"/>
      <c r="O370" s="21"/>
      <c r="P370" s="21"/>
      <c r="Q370" s="25"/>
      <c r="R370" s="57"/>
      <c r="S370" s="21"/>
      <c r="T370" s="21"/>
    </row>
    <row r="371" spans="1:20" s="7" customFormat="1" ht="12.75" hidden="1">
      <c r="A371" s="21"/>
      <c r="B371" s="56" t="s">
        <v>334</v>
      </c>
      <c r="C371" s="36">
        <v>192.94</v>
      </c>
      <c r="D371" s="47">
        <f>C371*600*0.3/100</f>
        <v>347.29200000000003</v>
      </c>
      <c r="E371" s="48">
        <v>606.46</v>
      </c>
      <c r="F371" s="49">
        <f>E371*600*0.3/100</f>
        <v>1091.6280000000002</v>
      </c>
      <c r="G371" s="49">
        <f>E371*600*0.2/100</f>
        <v>727.752</v>
      </c>
      <c r="H371" s="49">
        <f>E371*600*0.15/100</f>
        <v>545.814</v>
      </c>
      <c r="I371" s="49">
        <f>E371*600*0.1/100</f>
        <v>363.876</v>
      </c>
      <c r="J371" s="49">
        <f>F371-D371</f>
        <v>744.3360000000001</v>
      </c>
      <c r="K371" s="49">
        <f>G371-D371</f>
        <v>380.4599999999999</v>
      </c>
      <c r="L371" s="49">
        <f>H371-D371</f>
        <v>198.52199999999993</v>
      </c>
      <c r="M371" s="49">
        <f>I371-D371</f>
        <v>16.583999999999946</v>
      </c>
      <c r="N371" s="21"/>
      <c r="O371" s="21"/>
      <c r="P371" s="21"/>
      <c r="Q371" s="25"/>
      <c r="R371" s="57"/>
      <c r="S371" s="21"/>
      <c r="T371" s="21"/>
    </row>
    <row r="372" spans="1:20" s="7" customFormat="1" ht="12.75" hidden="1">
      <c r="A372" s="21"/>
      <c r="B372" s="56" t="s">
        <v>335</v>
      </c>
      <c r="C372" s="36">
        <v>192.94</v>
      </c>
      <c r="D372" s="47">
        <f>C372*600*0.3/100</f>
        <v>347.29200000000003</v>
      </c>
      <c r="E372" s="48">
        <v>606.46</v>
      </c>
      <c r="F372" s="49">
        <f>E372*600*0.3/100</f>
        <v>1091.6280000000002</v>
      </c>
      <c r="G372" s="49">
        <f>E372*600*0.2/100</f>
        <v>727.752</v>
      </c>
      <c r="H372" s="49">
        <f>E372*600*0.15/100</f>
        <v>545.814</v>
      </c>
      <c r="I372" s="49">
        <f>E372*600*0.1/100</f>
        <v>363.876</v>
      </c>
      <c r="J372" s="49">
        <f>F372-D372</f>
        <v>744.3360000000001</v>
      </c>
      <c r="K372" s="49">
        <f>G372-D372</f>
        <v>380.4599999999999</v>
      </c>
      <c r="L372" s="49">
        <f>H372-D372</f>
        <v>198.52199999999993</v>
      </c>
      <c r="M372" s="49">
        <f>I372-D372</f>
        <v>16.583999999999946</v>
      </c>
      <c r="N372" s="21"/>
      <c r="O372" s="21"/>
      <c r="P372" s="21"/>
      <c r="Q372" s="25"/>
      <c r="R372" s="57"/>
      <c r="S372" s="21"/>
      <c r="T372" s="21"/>
    </row>
    <row r="373" spans="1:20" s="7" customFormat="1" ht="12.75" hidden="1">
      <c r="A373" s="21"/>
      <c r="B373" s="56" t="s">
        <v>336</v>
      </c>
      <c r="C373" s="36">
        <v>203.28</v>
      </c>
      <c r="D373" s="47">
        <f>C373*600*0.3/100</f>
        <v>365.9040000000001</v>
      </c>
      <c r="E373" s="48">
        <v>617.44</v>
      </c>
      <c r="F373" s="49">
        <f>E373*600*0.3/100</f>
        <v>1111.3920000000005</v>
      </c>
      <c r="G373" s="49">
        <f>E373*600*0.2/100</f>
        <v>740.9280000000002</v>
      </c>
      <c r="H373" s="49">
        <f>E373*600*0.15/100</f>
        <v>555.696</v>
      </c>
      <c r="I373" s="49">
        <f>E373*600*0.1/100</f>
        <v>370.4640000000001</v>
      </c>
      <c r="J373" s="49">
        <f>F373-D373</f>
        <v>745.4880000000004</v>
      </c>
      <c r="K373" s="49">
        <f>G373-D373</f>
        <v>375.0240000000001</v>
      </c>
      <c r="L373" s="49">
        <f>H373-D373</f>
        <v>189.79199999999992</v>
      </c>
      <c r="M373" s="49">
        <f>I373-D373</f>
        <v>4.560000000000002</v>
      </c>
      <c r="N373" s="21"/>
      <c r="O373" s="21"/>
      <c r="P373" s="21"/>
      <c r="Q373" s="25"/>
      <c r="R373" s="57"/>
      <c r="S373" s="21"/>
      <c r="T373" s="21"/>
    </row>
    <row r="374" spans="1:20" s="7" customFormat="1" ht="12.75" hidden="1">
      <c r="A374" s="21"/>
      <c r="B374" s="56" t="s">
        <v>337</v>
      </c>
      <c r="C374" s="36">
        <v>133.11</v>
      </c>
      <c r="D374" s="47">
        <f>C374*600*0.3/100</f>
        <v>239.59800000000007</v>
      </c>
      <c r="E374" s="48">
        <v>590.81</v>
      </c>
      <c r="F374" s="49">
        <f>E374*600*0.3/100</f>
        <v>1063.458</v>
      </c>
      <c r="G374" s="49">
        <f>E374*600*0.2/100</f>
        <v>708.972</v>
      </c>
      <c r="H374" s="49">
        <f>E374*600*0.15/100</f>
        <v>531.7289999999998</v>
      </c>
      <c r="I374" s="49">
        <f>E374*600*0.1/100</f>
        <v>354.486</v>
      </c>
      <c r="J374" s="49">
        <f>F374-D374</f>
        <v>823.86</v>
      </c>
      <c r="K374" s="49">
        <f>G374-D374</f>
        <v>469.3739999999999</v>
      </c>
      <c r="L374" s="49">
        <f>H374-D374</f>
        <v>292.13099999999974</v>
      </c>
      <c r="M374" s="49">
        <f>I374-D374</f>
        <v>114.88799999999992</v>
      </c>
      <c r="N374" s="21"/>
      <c r="O374" s="21"/>
      <c r="P374" s="21"/>
      <c r="Q374" s="25"/>
      <c r="R374" s="57"/>
      <c r="S374" s="21"/>
      <c r="T374" s="21"/>
    </row>
    <row r="375" spans="1:20" s="7" customFormat="1" ht="12.75" hidden="1">
      <c r="A375" s="21"/>
      <c r="B375" s="56" t="s">
        <v>338</v>
      </c>
      <c r="C375" s="36">
        <v>177.66</v>
      </c>
      <c r="D375" s="47">
        <f>C375*600*0.3/100</f>
        <v>319.78800000000007</v>
      </c>
      <c r="E375" s="48">
        <v>596.74</v>
      </c>
      <c r="F375" s="49">
        <f>E375*600*0.3/100</f>
        <v>1074.132</v>
      </c>
      <c r="G375" s="49">
        <f>E375*600*0.2/100</f>
        <v>716.0880000000001</v>
      </c>
      <c r="H375" s="49">
        <f>E375*600*0.15/100</f>
        <v>537.066</v>
      </c>
      <c r="I375" s="49">
        <f>E375*600*0.1/100</f>
        <v>358.04400000000004</v>
      </c>
      <c r="J375" s="49">
        <f>F375-D375</f>
        <v>754.344</v>
      </c>
      <c r="K375" s="49">
        <f>G375-D375</f>
        <v>396.3</v>
      </c>
      <c r="L375" s="49">
        <f>H375-D375</f>
        <v>217.27799999999996</v>
      </c>
      <c r="M375" s="49">
        <f>I375-D375</f>
        <v>38.25599999999997</v>
      </c>
      <c r="N375" s="21"/>
      <c r="O375" s="21"/>
      <c r="P375" s="21"/>
      <c r="Q375" s="25"/>
      <c r="R375" s="57"/>
      <c r="S375" s="21"/>
      <c r="T375" s="21"/>
    </row>
    <row r="376" spans="1:20" s="7" customFormat="1" ht="12.75" hidden="1">
      <c r="A376" s="21"/>
      <c r="B376" s="56" t="s">
        <v>339</v>
      </c>
      <c r="C376" s="36">
        <v>181.01</v>
      </c>
      <c r="D376" s="47">
        <f>C376*600*0.3/100</f>
        <v>325.81800000000004</v>
      </c>
      <c r="E376" s="48">
        <v>608.36</v>
      </c>
      <c r="F376" s="49">
        <f>E376*600*0.3/100</f>
        <v>1095.0480000000002</v>
      </c>
      <c r="G376" s="49">
        <f>E376*600*0.2/100</f>
        <v>730.0319999999999</v>
      </c>
      <c r="H376" s="49">
        <f>E376*600*0.15/100</f>
        <v>547.524</v>
      </c>
      <c r="I376" s="49">
        <f>E376*600*0.1/100</f>
        <v>365.01599999999996</v>
      </c>
      <c r="J376" s="49">
        <f>F376-D376</f>
        <v>769.2300000000002</v>
      </c>
      <c r="K376" s="49">
        <f>G376-D376</f>
        <v>404.2139999999999</v>
      </c>
      <c r="L376" s="49">
        <f>H376-D376</f>
        <v>221.70599999999996</v>
      </c>
      <c r="M376" s="49">
        <f>I376-D376</f>
        <v>39.19799999999992</v>
      </c>
      <c r="N376" s="21"/>
      <c r="O376" s="21"/>
      <c r="P376" s="21"/>
      <c r="Q376" s="25"/>
      <c r="R376" s="57"/>
      <c r="S376" s="21"/>
      <c r="T376" s="21"/>
    </row>
    <row r="377" spans="1:20" s="7" customFormat="1" ht="12.75" hidden="1">
      <c r="A377" s="21"/>
      <c r="B377" s="56" t="s">
        <v>340</v>
      </c>
      <c r="C377" s="36">
        <v>193.05</v>
      </c>
      <c r="D377" s="47">
        <f>C377*600*0.3/100</f>
        <v>347.49000000000007</v>
      </c>
      <c r="E377" s="48">
        <v>616.55</v>
      </c>
      <c r="F377" s="49">
        <f>E377*600*0.3/100</f>
        <v>1109.7900000000002</v>
      </c>
      <c r="G377" s="49">
        <f>E377*600*0.2/100</f>
        <v>739.86</v>
      </c>
      <c r="H377" s="49">
        <f>E377*600*0.15/100</f>
        <v>554.895</v>
      </c>
      <c r="I377" s="49">
        <f>E377*600*0.1/100</f>
        <v>369.93</v>
      </c>
      <c r="J377" s="49">
        <f>F377-D377</f>
        <v>762.3000000000002</v>
      </c>
      <c r="K377" s="49">
        <f>G377-D377</f>
        <v>392.36999999999995</v>
      </c>
      <c r="L377" s="49">
        <f>H377-D377</f>
        <v>207.40499999999992</v>
      </c>
      <c r="M377" s="49">
        <f>I377-D377</f>
        <v>22.43999999999994</v>
      </c>
      <c r="N377" s="21"/>
      <c r="O377" s="21"/>
      <c r="P377" s="21"/>
      <c r="Q377" s="25"/>
      <c r="R377" s="57"/>
      <c r="S377" s="21"/>
      <c r="T377" s="21"/>
    </row>
    <row r="378" spans="1:20" s="7" customFormat="1" ht="12.75" hidden="1">
      <c r="A378" s="21"/>
      <c r="B378" s="56" t="s">
        <v>341</v>
      </c>
      <c r="C378" s="36">
        <v>193.05</v>
      </c>
      <c r="D378" s="47">
        <f>C378*600*0.3/100</f>
        <v>347.49000000000007</v>
      </c>
      <c r="E378" s="48">
        <v>616.55</v>
      </c>
      <c r="F378" s="49">
        <f>E378*600*0.3/100</f>
        <v>1109.7900000000002</v>
      </c>
      <c r="G378" s="49">
        <f>E378*600*0.2/100</f>
        <v>739.86</v>
      </c>
      <c r="H378" s="49">
        <f>E378*600*0.15/100</f>
        <v>554.895</v>
      </c>
      <c r="I378" s="49">
        <f>E378*600*0.1/100</f>
        <v>369.93</v>
      </c>
      <c r="J378" s="49">
        <f>F378-D378</f>
        <v>762.3000000000002</v>
      </c>
      <c r="K378" s="49">
        <f>G378-D378</f>
        <v>392.36999999999995</v>
      </c>
      <c r="L378" s="49">
        <f>H378-D378</f>
        <v>207.40499999999992</v>
      </c>
      <c r="M378" s="49">
        <f>I378-D378</f>
        <v>22.43999999999994</v>
      </c>
      <c r="N378" s="21"/>
      <c r="O378" s="21"/>
      <c r="P378" s="21"/>
      <c r="Q378" s="25"/>
      <c r="R378" s="57"/>
      <c r="S378" s="21"/>
      <c r="T378" s="21"/>
    </row>
    <row r="379" spans="1:20" s="7" customFormat="1" ht="12.75" hidden="1">
      <c r="A379" s="21"/>
      <c r="B379" s="56" t="s">
        <v>342</v>
      </c>
      <c r="C379" s="36">
        <v>203.28</v>
      </c>
      <c r="D379" s="47">
        <f>C379*600*0.3/100</f>
        <v>365.9040000000001</v>
      </c>
      <c r="E379" s="48">
        <v>617.44</v>
      </c>
      <c r="F379" s="49">
        <f>E379*600*0.3/100</f>
        <v>1111.3920000000005</v>
      </c>
      <c r="G379" s="49">
        <f>E379*600*0.2/100</f>
        <v>740.9280000000002</v>
      </c>
      <c r="H379" s="49">
        <f>E379*600*0.15/100</f>
        <v>555.696</v>
      </c>
      <c r="I379" s="49">
        <f>E379*600*0.1/100</f>
        <v>370.4640000000001</v>
      </c>
      <c r="J379" s="49">
        <f>F379-D379</f>
        <v>745.4880000000004</v>
      </c>
      <c r="K379" s="49">
        <f>G379-D379</f>
        <v>375.0240000000001</v>
      </c>
      <c r="L379" s="49">
        <f>H379-D379</f>
        <v>189.79199999999992</v>
      </c>
      <c r="M379" s="49">
        <f>I379-D379</f>
        <v>4.560000000000002</v>
      </c>
      <c r="N379" s="21"/>
      <c r="O379" s="21"/>
      <c r="P379" s="21"/>
      <c r="Q379" s="25"/>
      <c r="R379" s="57"/>
      <c r="S379" s="21"/>
      <c r="T379" s="21"/>
    </row>
    <row r="380" spans="1:20" s="7" customFormat="1" ht="12.75" hidden="1">
      <c r="A380" s="21"/>
      <c r="B380" s="56" t="s">
        <v>343</v>
      </c>
      <c r="C380" s="36">
        <v>193.05</v>
      </c>
      <c r="D380" s="47">
        <f>C380*600*0.3/100</f>
        <v>347.49000000000007</v>
      </c>
      <c r="E380" s="48">
        <v>616.55</v>
      </c>
      <c r="F380" s="49">
        <f>E380*600*0.3/100</f>
        <v>1109.7900000000002</v>
      </c>
      <c r="G380" s="49">
        <f>E380*600*0.2/100</f>
        <v>739.86</v>
      </c>
      <c r="H380" s="49">
        <f>E380*600*0.15/100</f>
        <v>554.895</v>
      </c>
      <c r="I380" s="49">
        <f>E380*600*0.1/100</f>
        <v>369.93</v>
      </c>
      <c r="J380" s="49">
        <f>F380-D380</f>
        <v>762.3000000000002</v>
      </c>
      <c r="K380" s="49">
        <f>G380-D380</f>
        <v>392.36999999999995</v>
      </c>
      <c r="L380" s="49">
        <f>H380-D380</f>
        <v>207.40499999999992</v>
      </c>
      <c r="M380" s="49">
        <f>I380-D380</f>
        <v>22.43999999999994</v>
      </c>
      <c r="N380" s="21"/>
      <c r="O380" s="21"/>
      <c r="P380" s="21"/>
      <c r="Q380" s="25"/>
      <c r="R380" s="57"/>
      <c r="S380" s="21"/>
      <c r="T380" s="21"/>
    </row>
    <row r="381" spans="1:20" s="7" customFormat="1" ht="12.75" hidden="1">
      <c r="A381" s="21"/>
      <c r="B381" s="56" t="s">
        <v>344</v>
      </c>
      <c r="C381" s="36">
        <v>203.28</v>
      </c>
      <c r="D381" s="47">
        <f>C381*600*0.3/100</f>
        <v>365.9040000000001</v>
      </c>
      <c r="E381" s="48">
        <v>617.44</v>
      </c>
      <c r="F381" s="49">
        <f>E381*600*0.3/100</f>
        <v>1111.3920000000005</v>
      </c>
      <c r="G381" s="49">
        <f>E381*600*0.2/100</f>
        <v>740.9280000000002</v>
      </c>
      <c r="H381" s="49">
        <f>E381*600*0.15/100</f>
        <v>555.696</v>
      </c>
      <c r="I381" s="49">
        <f>E381*600*0.1/100</f>
        <v>370.4640000000001</v>
      </c>
      <c r="J381" s="49">
        <f>F381-D381</f>
        <v>745.4880000000004</v>
      </c>
      <c r="K381" s="49">
        <f>G381-D381</f>
        <v>375.0240000000001</v>
      </c>
      <c r="L381" s="49">
        <f>H381-D381</f>
        <v>189.79199999999992</v>
      </c>
      <c r="M381" s="49">
        <f>I381-D381</f>
        <v>4.560000000000002</v>
      </c>
      <c r="N381" s="21"/>
      <c r="O381" s="21"/>
      <c r="P381" s="21"/>
      <c r="Q381" s="25"/>
      <c r="R381" s="57"/>
      <c r="S381" s="21"/>
      <c r="T381" s="21"/>
    </row>
    <row r="382" spans="1:20" s="7" customFormat="1" ht="12.75" hidden="1">
      <c r="A382" s="21"/>
      <c r="B382" s="56" t="s">
        <v>345</v>
      </c>
      <c r="C382" s="36">
        <v>133.11</v>
      </c>
      <c r="D382" s="47">
        <f>C382*600*0.3/100</f>
        <v>239.59800000000007</v>
      </c>
      <c r="E382" s="48">
        <v>590.81</v>
      </c>
      <c r="F382" s="49">
        <f>E382*600*0.3/100</f>
        <v>1063.458</v>
      </c>
      <c r="G382" s="49">
        <f>E382*600*0.2/100</f>
        <v>708.972</v>
      </c>
      <c r="H382" s="49">
        <f>E382*600*0.15/100</f>
        <v>531.7289999999998</v>
      </c>
      <c r="I382" s="49">
        <f>E382*600*0.1/100</f>
        <v>354.486</v>
      </c>
      <c r="J382" s="49">
        <f>F382-D382</f>
        <v>823.86</v>
      </c>
      <c r="K382" s="49">
        <f>G382-D382</f>
        <v>469.3739999999999</v>
      </c>
      <c r="L382" s="49">
        <f>H382-D382</f>
        <v>292.13099999999974</v>
      </c>
      <c r="M382" s="49">
        <f>I382-D382</f>
        <v>114.88799999999992</v>
      </c>
      <c r="N382" s="21"/>
      <c r="O382" s="21"/>
      <c r="P382" s="21"/>
      <c r="Q382" s="25"/>
      <c r="R382" s="57"/>
      <c r="S382" s="21"/>
      <c r="T382" s="21"/>
    </row>
    <row r="383" spans="1:20" s="7" customFormat="1" ht="12.75" hidden="1">
      <c r="A383" s="21"/>
      <c r="B383" s="56" t="s">
        <v>346</v>
      </c>
      <c r="C383" s="36">
        <v>133.11</v>
      </c>
      <c r="D383" s="47">
        <f>C383*600*0.3/100</f>
        <v>239.59800000000007</v>
      </c>
      <c r="E383" s="48">
        <v>590.81</v>
      </c>
      <c r="F383" s="49">
        <f>E383*600*0.3/100</f>
        <v>1063.458</v>
      </c>
      <c r="G383" s="49">
        <f>E383*600*0.2/100</f>
        <v>708.972</v>
      </c>
      <c r="H383" s="49">
        <f>E383*600*0.15/100</f>
        <v>531.7289999999998</v>
      </c>
      <c r="I383" s="49">
        <f>E383*600*0.1/100</f>
        <v>354.486</v>
      </c>
      <c r="J383" s="49">
        <f>F383-D383</f>
        <v>823.86</v>
      </c>
      <c r="K383" s="49">
        <f>G383-D383</f>
        <v>469.3739999999999</v>
      </c>
      <c r="L383" s="49">
        <f>H383-D383</f>
        <v>292.13099999999974</v>
      </c>
      <c r="M383" s="49">
        <f>I383-D383</f>
        <v>114.88799999999992</v>
      </c>
      <c r="N383" s="21"/>
      <c r="O383" s="21"/>
      <c r="P383" s="21"/>
      <c r="Q383" s="25"/>
      <c r="R383" s="57"/>
      <c r="S383" s="21"/>
      <c r="T383" s="21"/>
    </row>
    <row r="384" spans="1:20" s="7" customFormat="1" ht="12.75" hidden="1">
      <c r="A384" s="21"/>
      <c r="B384" s="56" t="s">
        <v>347</v>
      </c>
      <c r="C384" s="36">
        <v>193.05</v>
      </c>
      <c r="D384" s="47">
        <f>C384*600*0.3/100</f>
        <v>347.49000000000007</v>
      </c>
      <c r="E384" s="48">
        <v>616.55</v>
      </c>
      <c r="F384" s="49">
        <f>E384*600*0.3/100</f>
        <v>1109.7900000000002</v>
      </c>
      <c r="G384" s="49">
        <f>E384*600*0.2/100</f>
        <v>739.86</v>
      </c>
      <c r="H384" s="49">
        <f>E384*600*0.15/100</f>
        <v>554.895</v>
      </c>
      <c r="I384" s="49">
        <f>E384*600*0.1/100</f>
        <v>369.93</v>
      </c>
      <c r="J384" s="49">
        <f>F384-D384</f>
        <v>762.3000000000002</v>
      </c>
      <c r="K384" s="49">
        <f>G384-D384</f>
        <v>392.36999999999995</v>
      </c>
      <c r="L384" s="49">
        <f>H384-D384</f>
        <v>207.40499999999992</v>
      </c>
      <c r="M384" s="49">
        <f>I384-D384</f>
        <v>22.43999999999994</v>
      </c>
      <c r="N384" s="21"/>
      <c r="O384" s="21"/>
      <c r="P384" s="21"/>
      <c r="Q384" s="25"/>
      <c r="R384" s="57"/>
      <c r="S384" s="21"/>
      <c r="T384" s="21"/>
    </row>
    <row r="385" spans="1:20" s="7" customFormat="1" ht="12.75" hidden="1">
      <c r="A385" s="21"/>
      <c r="B385" s="56" t="s">
        <v>348</v>
      </c>
      <c r="C385" s="36">
        <v>203.02</v>
      </c>
      <c r="D385" s="47">
        <f>C385*600*0.3/100</f>
        <v>365.43600000000004</v>
      </c>
      <c r="E385" s="48">
        <v>604.3</v>
      </c>
      <c r="F385" s="49">
        <f>E385*600*0.3/100</f>
        <v>1087.7400000000002</v>
      </c>
      <c r="G385" s="49">
        <f>E385*600*0.2/100</f>
        <v>725.16</v>
      </c>
      <c r="H385" s="49">
        <f>E385*600*0.15/100</f>
        <v>543.87</v>
      </c>
      <c r="I385" s="49">
        <f>E385*600*0.1/100</f>
        <v>362.58</v>
      </c>
      <c r="J385" s="49">
        <f>F385-D385</f>
        <v>722.3040000000002</v>
      </c>
      <c r="K385" s="49">
        <f>G385-D385</f>
        <v>359.72399999999993</v>
      </c>
      <c r="L385" s="49">
        <f>H385-D385</f>
        <v>178.43399999999997</v>
      </c>
      <c r="M385" s="49">
        <f>I385-D385</f>
        <v>-2.8560000000000514</v>
      </c>
      <c r="N385" s="21"/>
      <c r="O385" s="21"/>
      <c r="P385" s="21"/>
      <c r="Q385" s="25"/>
      <c r="R385" s="57"/>
      <c r="S385" s="21"/>
      <c r="T385" s="21"/>
    </row>
    <row r="386" spans="1:20" s="7" customFormat="1" ht="12.75" hidden="1">
      <c r="A386" s="21"/>
      <c r="B386" s="56" t="s">
        <v>349</v>
      </c>
      <c r="C386" s="36">
        <v>184.7</v>
      </c>
      <c r="D386" s="47">
        <f>C386*600*0.3/100</f>
        <v>332.4600000000001</v>
      </c>
      <c r="E386" s="48">
        <v>617.77</v>
      </c>
      <c r="F386" s="49">
        <f>E386*600*0.3/100</f>
        <v>1111.986</v>
      </c>
      <c r="G386" s="49">
        <f>E386*600*0.2/100</f>
        <v>741.3240000000001</v>
      </c>
      <c r="H386" s="49">
        <f>E386*600*0.15/100</f>
        <v>555.9929999999999</v>
      </c>
      <c r="I386" s="49">
        <f>E386*600*0.1/100</f>
        <v>370.66200000000003</v>
      </c>
      <c r="J386" s="49">
        <f>F386-D386</f>
        <v>779.5260000000001</v>
      </c>
      <c r="K386" s="49">
        <f>G386-D386</f>
        <v>408.864</v>
      </c>
      <c r="L386" s="49">
        <f>H386-D386</f>
        <v>223.53299999999984</v>
      </c>
      <c r="M386" s="49">
        <f>I386-D386</f>
        <v>38.20199999999994</v>
      </c>
      <c r="N386" s="21"/>
      <c r="O386" s="21"/>
      <c r="P386" s="21"/>
      <c r="Q386" s="25"/>
      <c r="R386" s="57"/>
      <c r="S386" s="21"/>
      <c r="T386" s="21"/>
    </row>
    <row r="387" spans="1:20" s="7" customFormat="1" ht="12.75" hidden="1">
      <c r="A387" s="21"/>
      <c r="B387" s="56" t="s">
        <v>350</v>
      </c>
      <c r="C387" s="36">
        <v>193.05</v>
      </c>
      <c r="D387" s="47">
        <f>C387*600*0.3/100</f>
        <v>347.49000000000007</v>
      </c>
      <c r="E387" s="48">
        <v>616.55</v>
      </c>
      <c r="F387" s="49">
        <f>E387*600*0.3/100</f>
        <v>1109.7900000000002</v>
      </c>
      <c r="G387" s="49">
        <f>E387*600*0.2/100</f>
        <v>739.86</v>
      </c>
      <c r="H387" s="49">
        <f>E387*600*0.15/100</f>
        <v>554.895</v>
      </c>
      <c r="I387" s="49">
        <f>E387*600*0.1/100</f>
        <v>369.93</v>
      </c>
      <c r="J387" s="49">
        <f>F387-D387</f>
        <v>762.3000000000002</v>
      </c>
      <c r="K387" s="49">
        <f>G387-D387</f>
        <v>392.36999999999995</v>
      </c>
      <c r="L387" s="49">
        <f>H387-D387</f>
        <v>207.40499999999992</v>
      </c>
      <c r="M387" s="49">
        <f>I387-D387</f>
        <v>22.43999999999994</v>
      </c>
      <c r="N387" s="21"/>
      <c r="O387" s="21"/>
      <c r="P387" s="21"/>
      <c r="Q387" s="25"/>
      <c r="R387" s="57"/>
      <c r="S387" s="21"/>
      <c r="T387" s="21"/>
    </row>
    <row r="388" spans="1:20" s="7" customFormat="1" ht="12.75" hidden="1">
      <c r="A388" s="21"/>
      <c r="B388" s="56" t="s">
        <v>351</v>
      </c>
      <c r="C388" s="36">
        <v>192.94</v>
      </c>
      <c r="D388" s="47">
        <f>C388*600*0.3/100</f>
        <v>347.29200000000003</v>
      </c>
      <c r="E388" s="48">
        <v>606.46</v>
      </c>
      <c r="F388" s="49">
        <f>E388*600*0.3/100</f>
        <v>1091.6280000000002</v>
      </c>
      <c r="G388" s="49">
        <f>E388*600*0.2/100</f>
        <v>727.752</v>
      </c>
      <c r="H388" s="49">
        <f>E388*600*0.15/100</f>
        <v>545.814</v>
      </c>
      <c r="I388" s="49">
        <f>E388*600*0.1/100</f>
        <v>363.876</v>
      </c>
      <c r="J388" s="49">
        <f>F388-D388</f>
        <v>744.3360000000001</v>
      </c>
      <c r="K388" s="49">
        <f>G388-D388</f>
        <v>380.4599999999999</v>
      </c>
      <c r="L388" s="49">
        <f>H388-D388</f>
        <v>198.52199999999993</v>
      </c>
      <c r="M388" s="49">
        <f>I388-D388</f>
        <v>16.583999999999946</v>
      </c>
      <c r="N388" s="21"/>
      <c r="O388" s="21"/>
      <c r="P388" s="21"/>
      <c r="Q388" s="25"/>
      <c r="R388" s="57"/>
      <c r="S388" s="21"/>
      <c r="T388" s="21"/>
    </row>
    <row r="389" spans="1:20" s="7" customFormat="1" ht="12.75" hidden="1">
      <c r="A389" s="21"/>
      <c r="B389" s="56" t="s">
        <v>352</v>
      </c>
      <c r="C389" s="36">
        <v>150.96</v>
      </c>
      <c r="D389" s="47">
        <f>C389*600*0.3/100</f>
        <v>271.728</v>
      </c>
      <c r="E389" s="48">
        <v>602.8</v>
      </c>
      <c r="F389" s="49">
        <f>E389*600*0.3/100</f>
        <v>1085.0400000000002</v>
      </c>
      <c r="G389" s="49">
        <f>E389*600*0.2/100</f>
        <v>723.36</v>
      </c>
      <c r="H389" s="49">
        <f>E389*600*0.15/100</f>
        <v>542.52</v>
      </c>
      <c r="I389" s="49">
        <f>E389*600*0.1/100</f>
        <v>361.68</v>
      </c>
      <c r="J389" s="49">
        <f>F389-D389</f>
        <v>813.3120000000001</v>
      </c>
      <c r="K389" s="49">
        <f>G389-D389</f>
        <v>451.632</v>
      </c>
      <c r="L389" s="49">
        <f>H389-D389</f>
        <v>270.792</v>
      </c>
      <c r="M389" s="49">
        <f>I389-D389</f>
        <v>89.952</v>
      </c>
      <c r="N389" s="21"/>
      <c r="O389" s="21"/>
      <c r="P389" s="21"/>
      <c r="Q389" s="25"/>
      <c r="R389" s="57"/>
      <c r="S389" s="21"/>
      <c r="T389" s="21"/>
    </row>
    <row r="390" spans="1:20" s="7" customFormat="1" ht="12.75" hidden="1">
      <c r="A390" s="21"/>
      <c r="B390" s="56" t="s">
        <v>353</v>
      </c>
      <c r="C390" s="36">
        <v>72.84</v>
      </c>
      <c r="D390" s="47">
        <f>C390*600*0.3/100</f>
        <v>131.11200000000002</v>
      </c>
      <c r="E390" s="48">
        <v>276.61</v>
      </c>
      <c r="F390" s="49">
        <f>E390*600*0.3/100</f>
        <v>497.8980000000001</v>
      </c>
      <c r="G390" s="49">
        <f>E390*600*0.2/100</f>
        <v>331.932</v>
      </c>
      <c r="H390" s="49">
        <f>E390*600*0.15/100</f>
        <v>248.94899999999998</v>
      </c>
      <c r="I390" s="49">
        <f>E390*600*0.1/100</f>
        <v>165.966</v>
      </c>
      <c r="J390" s="49">
        <f>F390-D390</f>
        <v>366.78600000000006</v>
      </c>
      <c r="K390" s="49">
        <f>G390-D390</f>
        <v>200.82</v>
      </c>
      <c r="L390" s="49">
        <f>H390-D390</f>
        <v>117.83699999999996</v>
      </c>
      <c r="M390" s="49">
        <f>I390-D390</f>
        <v>34.853999999999985</v>
      </c>
      <c r="N390" s="21"/>
      <c r="O390" s="21"/>
      <c r="P390" s="21"/>
      <c r="Q390" s="25"/>
      <c r="R390" s="57"/>
      <c r="S390" s="21"/>
      <c r="T390" s="21"/>
    </row>
    <row r="391" spans="1:20" s="7" customFormat="1" ht="12.75" hidden="1">
      <c r="A391" s="21"/>
      <c r="B391" s="56" t="s">
        <v>354</v>
      </c>
      <c r="C391" s="36">
        <v>50.56</v>
      </c>
      <c r="D391" s="47">
        <f>C391*600*0.3/100</f>
        <v>91.00800000000001</v>
      </c>
      <c r="E391" s="48">
        <v>250.8</v>
      </c>
      <c r="F391" s="49">
        <f>E391*600*0.3/100</f>
        <v>451.44000000000005</v>
      </c>
      <c r="G391" s="49">
        <f>E391*600*0.2/100</f>
        <v>300.96</v>
      </c>
      <c r="H391" s="49">
        <f>E391*600*0.15/100</f>
        <v>225.72</v>
      </c>
      <c r="I391" s="49">
        <f>E391*600*0.1/100</f>
        <v>150.48</v>
      </c>
      <c r="J391" s="49">
        <f>F391-D391</f>
        <v>360.432</v>
      </c>
      <c r="K391" s="49">
        <f>G391-D391</f>
        <v>209.95199999999997</v>
      </c>
      <c r="L391" s="49">
        <f>H391-D391</f>
        <v>134.712</v>
      </c>
      <c r="M391" s="49">
        <f>I391-D391</f>
        <v>59.47199999999998</v>
      </c>
      <c r="N391" s="21"/>
      <c r="O391" s="21"/>
      <c r="P391" s="21"/>
      <c r="Q391" s="25"/>
      <c r="R391" s="57"/>
      <c r="S391" s="21"/>
      <c r="T391" s="21"/>
    </row>
    <row r="392" spans="1:20" s="7" customFormat="1" ht="12.75" hidden="1">
      <c r="A392" s="21"/>
      <c r="B392" s="56" t="s">
        <v>355</v>
      </c>
      <c r="C392" s="36">
        <v>36.88</v>
      </c>
      <c r="D392" s="47">
        <f>C392*600*0.3/100</f>
        <v>66.384</v>
      </c>
      <c r="E392" s="48">
        <v>230.74</v>
      </c>
      <c r="F392" s="49">
        <f>E392*600*0.3/100</f>
        <v>415.33200000000005</v>
      </c>
      <c r="G392" s="49">
        <f>E392*600*0.2/100</f>
        <v>276.88800000000003</v>
      </c>
      <c r="H392" s="49">
        <f>E392*600*0.15/100</f>
        <v>207.666</v>
      </c>
      <c r="I392" s="49">
        <f>E392*600*0.1/100</f>
        <v>138.44400000000002</v>
      </c>
      <c r="J392" s="49">
        <f>F392-D392</f>
        <v>348.94800000000004</v>
      </c>
      <c r="K392" s="49">
        <f>G392-D392</f>
        <v>210.50400000000002</v>
      </c>
      <c r="L392" s="49">
        <f>H392-D392</f>
        <v>141.28199999999998</v>
      </c>
      <c r="M392" s="49">
        <f>I392-D392</f>
        <v>72.06000000000002</v>
      </c>
      <c r="N392" s="21"/>
      <c r="O392" s="21"/>
      <c r="P392" s="21"/>
      <c r="Q392" s="25"/>
      <c r="R392" s="57"/>
      <c r="S392" s="21"/>
      <c r="T392" s="21"/>
    </row>
    <row r="393" spans="1:20" s="7" customFormat="1" ht="12.75" hidden="1">
      <c r="A393" s="21"/>
      <c r="B393" s="56" t="s">
        <v>356</v>
      </c>
      <c r="C393" s="36">
        <v>72.84</v>
      </c>
      <c r="D393" s="47">
        <f>C393*600*0.3/100</f>
        <v>131.11200000000002</v>
      </c>
      <c r="E393" s="48">
        <v>276.61</v>
      </c>
      <c r="F393" s="49">
        <f>E393*600*0.3/100</f>
        <v>497.8980000000001</v>
      </c>
      <c r="G393" s="49">
        <f>E393*600*0.2/100</f>
        <v>331.932</v>
      </c>
      <c r="H393" s="49">
        <f>E393*600*0.15/100</f>
        <v>248.94899999999998</v>
      </c>
      <c r="I393" s="49">
        <f>E393*600*0.1/100</f>
        <v>165.966</v>
      </c>
      <c r="J393" s="49">
        <f>F393-D393</f>
        <v>366.78600000000006</v>
      </c>
      <c r="K393" s="49">
        <f>G393-D393</f>
        <v>200.82</v>
      </c>
      <c r="L393" s="49">
        <f>H393-D393</f>
        <v>117.83699999999996</v>
      </c>
      <c r="M393" s="49">
        <f>I393-D393</f>
        <v>34.853999999999985</v>
      </c>
      <c r="N393" s="21"/>
      <c r="O393" s="21"/>
      <c r="P393" s="21"/>
      <c r="Q393" s="25"/>
      <c r="R393" s="57"/>
      <c r="S393" s="21"/>
      <c r="T393" s="21"/>
    </row>
    <row r="394" spans="1:20" s="7" customFormat="1" ht="12.75" hidden="1">
      <c r="A394" s="21"/>
      <c r="B394" s="56" t="s">
        <v>357</v>
      </c>
      <c r="C394" s="36">
        <v>65.35</v>
      </c>
      <c r="D394" s="47">
        <f>C394*600*0.3/100</f>
        <v>117.63000000000002</v>
      </c>
      <c r="E394" s="48">
        <v>267.14</v>
      </c>
      <c r="F394" s="49">
        <f>E394*600*0.3/100</f>
        <v>480.85200000000003</v>
      </c>
      <c r="G394" s="49">
        <f>E394*600*0.2/100</f>
        <v>320.56800000000004</v>
      </c>
      <c r="H394" s="49">
        <f>E394*600*0.15/100</f>
        <v>240.426</v>
      </c>
      <c r="I394" s="49">
        <f>E394*600*0.1/100</f>
        <v>160.28400000000002</v>
      </c>
      <c r="J394" s="49">
        <f>F394-D394</f>
        <v>363.222</v>
      </c>
      <c r="K394" s="49">
        <f>G394-D394</f>
        <v>202.93800000000002</v>
      </c>
      <c r="L394" s="49">
        <f>H394-D394</f>
        <v>122.79599999999996</v>
      </c>
      <c r="M394" s="49">
        <f>I394-D394</f>
        <v>42.653999999999996</v>
      </c>
      <c r="N394" s="21"/>
      <c r="O394" s="21"/>
      <c r="P394" s="21"/>
      <c r="Q394" s="25"/>
      <c r="R394" s="57"/>
      <c r="S394" s="21"/>
      <c r="T394" s="21"/>
    </row>
    <row r="395" spans="1:18" s="7" customFormat="1" ht="12.75" hidden="1">
      <c r="A395" s="21"/>
      <c r="B395" s="56" t="s">
        <v>358</v>
      </c>
      <c r="C395" s="36">
        <v>65.35</v>
      </c>
      <c r="D395" s="36"/>
      <c r="E395" s="48">
        <v>267.14</v>
      </c>
      <c r="F395" s="59">
        <f>E395*600*0.3/100</f>
        <v>480.85200000000003</v>
      </c>
      <c r="G395" s="59"/>
      <c r="H395" s="59"/>
      <c r="I395" s="59"/>
      <c r="J395" s="60"/>
      <c r="K395" s="60"/>
      <c r="L395" s="60"/>
      <c r="M395" s="49">
        <f>I395-D395</f>
        <v>0</v>
      </c>
      <c r="P395" s="1"/>
      <c r="Q395" s="5"/>
      <c r="R395" s="15"/>
    </row>
    <row r="396" spans="2:18" s="7" customFormat="1" ht="15">
      <c r="B396" s="61"/>
      <c r="C396" s="62"/>
      <c r="D396" s="63"/>
      <c r="E396" s="62"/>
      <c r="F396" s="60"/>
      <c r="G396" s="60"/>
      <c r="H396" s="60"/>
      <c r="I396" s="60"/>
      <c r="J396" s="60"/>
      <c r="K396" s="60"/>
      <c r="L396" s="60"/>
      <c r="M396" s="60"/>
      <c r="P396" s="1"/>
      <c r="Q396" s="5"/>
      <c r="R396" s="15"/>
    </row>
    <row r="397" spans="2:18" s="7" customFormat="1" ht="12.75">
      <c r="B397" s="8"/>
      <c r="C397" s="13"/>
      <c r="D397" s="14"/>
      <c r="E397" s="13"/>
      <c r="P397" s="1"/>
      <c r="Q397" s="5"/>
      <c r="R397" s="15"/>
    </row>
    <row r="398" spans="2:18" s="7" customFormat="1" ht="12.75">
      <c r="B398" s="8"/>
      <c r="C398" s="13"/>
      <c r="D398" s="14"/>
      <c r="E398" s="13"/>
      <c r="P398" s="1"/>
      <c r="Q398" s="5"/>
      <c r="R398" s="15"/>
    </row>
    <row r="399" spans="2:18" s="7" customFormat="1" ht="12.75">
      <c r="B399" s="8"/>
      <c r="C399" s="13"/>
      <c r="D399" s="14"/>
      <c r="E399" s="13"/>
      <c r="P399" s="1"/>
      <c r="Q399" s="5"/>
      <c r="R399" s="15"/>
    </row>
    <row r="400" spans="2:18" s="7" customFormat="1" ht="12.75">
      <c r="B400" s="8"/>
      <c r="C400" s="13"/>
      <c r="D400" s="14"/>
      <c r="E400" s="13"/>
      <c r="P400" s="1"/>
      <c r="Q400" s="5"/>
      <c r="R400" s="15"/>
    </row>
    <row r="401" spans="2:18" s="7" customFormat="1" ht="12.75">
      <c r="B401" s="8"/>
      <c r="C401" s="13"/>
      <c r="D401" s="14"/>
      <c r="E401" s="13"/>
      <c r="P401" s="1"/>
      <c r="Q401" s="5"/>
      <c r="R401" s="15"/>
    </row>
    <row r="402" spans="2:18" s="7" customFormat="1" ht="12.75">
      <c r="B402" s="8"/>
      <c r="C402" s="13"/>
      <c r="D402" s="14"/>
      <c r="E402" s="13"/>
      <c r="P402" s="1"/>
      <c r="Q402" s="5"/>
      <c r="R402" s="15"/>
    </row>
    <row r="403" spans="2:18" s="7" customFormat="1" ht="12.75">
      <c r="B403" s="8"/>
      <c r="C403" s="13"/>
      <c r="D403" s="14"/>
      <c r="E403" s="13"/>
      <c r="P403" s="1"/>
      <c r="Q403" s="5"/>
      <c r="R403" s="15"/>
    </row>
    <row r="404" spans="2:18" s="7" customFormat="1" ht="12.75">
      <c r="B404" s="8"/>
      <c r="C404" s="13"/>
      <c r="D404" s="14"/>
      <c r="E404" s="13"/>
      <c r="P404" s="1"/>
      <c r="Q404" s="5"/>
      <c r="R404" s="15"/>
    </row>
    <row r="405" spans="2:18" s="7" customFormat="1" ht="12.75">
      <c r="B405" s="8"/>
      <c r="C405" s="13"/>
      <c r="D405" s="14"/>
      <c r="E405" s="13"/>
      <c r="P405" s="1"/>
      <c r="Q405" s="5"/>
      <c r="R405" s="15"/>
    </row>
    <row r="406" spans="2:18" s="7" customFormat="1" ht="12.75">
      <c r="B406" s="8"/>
      <c r="C406" s="13"/>
      <c r="D406" s="14"/>
      <c r="E406" s="13"/>
      <c r="P406" s="1"/>
      <c r="Q406" s="5"/>
      <c r="R406" s="15"/>
    </row>
    <row r="407" spans="2:18" s="7" customFormat="1" ht="12.75">
      <c r="B407" s="8"/>
      <c r="C407" s="13"/>
      <c r="D407" s="14"/>
      <c r="E407" s="13"/>
      <c r="P407" s="1"/>
      <c r="Q407" s="5"/>
      <c r="R407" s="15"/>
    </row>
    <row r="408" spans="2:18" s="7" customFormat="1" ht="12.75">
      <c r="B408" s="8"/>
      <c r="C408" s="13"/>
      <c r="D408" s="14"/>
      <c r="E408" s="13"/>
      <c r="P408" s="1"/>
      <c r="Q408" s="5"/>
      <c r="R408" s="15"/>
    </row>
    <row r="409" spans="2:18" s="7" customFormat="1" ht="12.75">
      <c r="B409" s="8"/>
      <c r="C409" s="13"/>
      <c r="D409" s="14"/>
      <c r="E409" s="13"/>
      <c r="P409" s="1"/>
      <c r="Q409" s="5"/>
      <c r="R409" s="15"/>
    </row>
    <row r="410" spans="2:18" s="7" customFormat="1" ht="12.75">
      <c r="B410" s="8"/>
      <c r="C410" s="13"/>
      <c r="D410" s="14"/>
      <c r="E410" s="13"/>
      <c r="P410" s="1"/>
      <c r="Q410" s="5"/>
      <c r="R410" s="15"/>
    </row>
    <row r="411" spans="2:18" s="7" customFormat="1" ht="12.75">
      <c r="B411" s="8"/>
      <c r="C411" s="13"/>
      <c r="D411" s="14"/>
      <c r="E411" s="13"/>
      <c r="P411" s="1"/>
      <c r="Q411" s="5"/>
      <c r="R411" s="15"/>
    </row>
    <row r="412" spans="2:18" s="7" customFormat="1" ht="12.75">
      <c r="B412" s="8"/>
      <c r="C412" s="13"/>
      <c r="D412" s="14"/>
      <c r="E412" s="13"/>
      <c r="P412" s="1"/>
      <c r="Q412" s="5"/>
      <c r="R412" s="15"/>
    </row>
    <row r="413" spans="2:18" s="7" customFormat="1" ht="12.75">
      <c r="B413" s="8"/>
      <c r="C413" s="13"/>
      <c r="D413" s="14"/>
      <c r="E413" s="13"/>
      <c r="P413" s="1"/>
      <c r="Q413" s="5"/>
      <c r="R413" s="15"/>
    </row>
    <row r="414" spans="2:18" s="7" customFormat="1" ht="12.75">
      <c r="B414" s="8"/>
      <c r="C414" s="13"/>
      <c r="D414" s="14"/>
      <c r="E414" s="13"/>
      <c r="P414" s="1"/>
      <c r="Q414" s="5"/>
      <c r="R414" s="15"/>
    </row>
    <row r="415" spans="2:18" s="7" customFormat="1" ht="12.75">
      <c r="B415" s="8"/>
      <c r="C415" s="13"/>
      <c r="D415" s="14"/>
      <c r="E415" s="13"/>
      <c r="P415" s="1"/>
      <c r="Q415" s="5"/>
      <c r="R415" s="15"/>
    </row>
    <row r="416" spans="2:18" s="7" customFormat="1" ht="12.75">
      <c r="B416" s="8"/>
      <c r="C416" s="13"/>
      <c r="D416" s="14"/>
      <c r="E416" s="13"/>
      <c r="P416" s="1"/>
      <c r="Q416" s="5"/>
      <c r="R416" s="15"/>
    </row>
    <row r="417" spans="2:18" s="7" customFormat="1" ht="12.75">
      <c r="B417" s="8"/>
      <c r="C417" s="13"/>
      <c r="D417" s="14"/>
      <c r="E417" s="13"/>
      <c r="P417" s="1"/>
      <c r="Q417" s="5"/>
      <c r="R417" s="15"/>
    </row>
    <row r="418" spans="2:18" s="7" customFormat="1" ht="12.75">
      <c r="B418" s="8"/>
      <c r="C418" s="13"/>
      <c r="D418" s="14"/>
      <c r="E418" s="13"/>
      <c r="P418" s="1"/>
      <c r="Q418" s="5"/>
      <c r="R418" s="15"/>
    </row>
    <row r="419" spans="2:18" s="7" customFormat="1" ht="12.75">
      <c r="B419" s="8"/>
      <c r="C419" s="13"/>
      <c r="D419" s="14"/>
      <c r="E419" s="13"/>
      <c r="P419" s="1"/>
      <c r="Q419" s="5"/>
      <c r="R419" s="15"/>
    </row>
    <row r="420" spans="2:18" s="7" customFormat="1" ht="12.75">
      <c r="B420" s="8"/>
      <c r="C420" s="13"/>
      <c r="D420" s="14"/>
      <c r="E420" s="13"/>
      <c r="P420" s="1"/>
      <c r="Q420" s="5"/>
      <c r="R420" s="15"/>
    </row>
    <row r="421" spans="2:18" s="7" customFormat="1" ht="12.75">
      <c r="B421" s="8"/>
      <c r="C421" s="13"/>
      <c r="D421" s="14"/>
      <c r="E421" s="13"/>
      <c r="P421" s="1"/>
      <c r="Q421" s="5"/>
      <c r="R421" s="15"/>
    </row>
    <row r="422" spans="2:18" s="7" customFormat="1" ht="12.75">
      <c r="B422" s="8"/>
      <c r="C422" s="13"/>
      <c r="D422" s="14"/>
      <c r="E422" s="13"/>
      <c r="P422" s="1"/>
      <c r="Q422" s="5"/>
      <c r="R422" s="15"/>
    </row>
    <row r="423" spans="2:18" s="7" customFormat="1" ht="12.75">
      <c r="B423" s="8"/>
      <c r="C423" s="13"/>
      <c r="D423" s="14"/>
      <c r="E423" s="13"/>
      <c r="P423" s="1"/>
      <c r="Q423" s="5"/>
      <c r="R423" s="15"/>
    </row>
    <row r="424" spans="2:18" s="7" customFormat="1" ht="12.75">
      <c r="B424" s="8"/>
      <c r="C424" s="13"/>
      <c r="D424" s="14"/>
      <c r="E424" s="13"/>
      <c r="P424" s="1"/>
      <c r="Q424" s="5"/>
      <c r="R424" s="15"/>
    </row>
    <row r="425" spans="2:18" s="7" customFormat="1" ht="12.75">
      <c r="B425" s="8"/>
      <c r="C425" s="13"/>
      <c r="D425" s="14"/>
      <c r="E425" s="13"/>
      <c r="P425" s="1"/>
      <c r="Q425" s="5"/>
      <c r="R425" s="15"/>
    </row>
    <row r="426" spans="2:18" s="7" customFormat="1" ht="12.75">
      <c r="B426" s="8"/>
      <c r="C426" s="13"/>
      <c r="D426" s="14"/>
      <c r="E426" s="13"/>
      <c r="P426" s="1"/>
      <c r="Q426" s="5"/>
      <c r="R426" s="15"/>
    </row>
    <row r="427" spans="2:18" s="7" customFormat="1" ht="12.75">
      <c r="B427" s="8"/>
      <c r="C427" s="13"/>
      <c r="D427" s="14"/>
      <c r="E427" s="13"/>
      <c r="P427" s="1"/>
      <c r="Q427" s="5"/>
      <c r="R427" s="15"/>
    </row>
    <row r="428" spans="2:18" s="7" customFormat="1" ht="12.75">
      <c r="B428" s="8"/>
      <c r="C428" s="13"/>
      <c r="D428" s="14"/>
      <c r="E428" s="13"/>
      <c r="P428" s="1"/>
      <c r="Q428" s="5"/>
      <c r="R428" s="15"/>
    </row>
    <row r="429" spans="2:18" s="7" customFormat="1" ht="12.75">
      <c r="B429" s="8"/>
      <c r="C429" s="13"/>
      <c r="D429" s="14"/>
      <c r="E429" s="13"/>
      <c r="P429" s="1"/>
      <c r="Q429" s="5"/>
      <c r="R429" s="15"/>
    </row>
    <row r="430" spans="2:18" s="7" customFormat="1" ht="12.75">
      <c r="B430" s="8"/>
      <c r="C430" s="13"/>
      <c r="D430" s="14"/>
      <c r="E430" s="13"/>
      <c r="P430" s="1"/>
      <c r="Q430" s="5"/>
      <c r="R430" s="15"/>
    </row>
    <row r="431" spans="2:18" s="7" customFormat="1" ht="12.75">
      <c r="B431" s="8"/>
      <c r="C431" s="13"/>
      <c r="D431" s="14"/>
      <c r="E431" s="13"/>
      <c r="P431" s="1"/>
      <c r="Q431" s="5"/>
      <c r="R431" s="15"/>
    </row>
    <row r="432" spans="2:18" s="7" customFormat="1" ht="12.75">
      <c r="B432" s="8"/>
      <c r="C432" s="13"/>
      <c r="D432" s="14"/>
      <c r="E432" s="13"/>
      <c r="P432" s="1"/>
      <c r="Q432" s="5"/>
      <c r="R432" s="15"/>
    </row>
    <row r="433" spans="2:18" s="7" customFormat="1" ht="12.75">
      <c r="B433" s="8"/>
      <c r="C433" s="13"/>
      <c r="D433" s="14"/>
      <c r="E433" s="13"/>
      <c r="P433" s="1"/>
      <c r="Q433" s="5"/>
      <c r="R433" s="15"/>
    </row>
    <row r="434" spans="2:18" s="7" customFormat="1" ht="12.75">
      <c r="B434" s="8"/>
      <c r="C434" s="13"/>
      <c r="D434" s="14"/>
      <c r="E434" s="13"/>
      <c r="P434" s="1"/>
      <c r="Q434" s="5"/>
      <c r="R434" s="15"/>
    </row>
    <row r="435" spans="2:18" s="7" customFormat="1" ht="12.75">
      <c r="B435" s="8"/>
      <c r="C435" s="13"/>
      <c r="D435" s="14"/>
      <c r="E435" s="13"/>
      <c r="P435" s="1"/>
      <c r="Q435" s="5"/>
      <c r="R435" s="15"/>
    </row>
    <row r="436" spans="2:18" s="7" customFormat="1" ht="12.75">
      <c r="B436" s="8"/>
      <c r="C436" s="13"/>
      <c r="D436" s="14"/>
      <c r="E436" s="13"/>
      <c r="P436" s="1"/>
      <c r="Q436" s="5"/>
      <c r="R436" s="15"/>
    </row>
    <row r="437" spans="2:18" s="7" customFormat="1" ht="12.75">
      <c r="B437" s="8"/>
      <c r="C437" s="13"/>
      <c r="D437" s="14"/>
      <c r="E437" s="13"/>
      <c r="P437" s="1"/>
      <c r="Q437" s="5"/>
      <c r="R437" s="15"/>
    </row>
    <row r="438" spans="2:18" s="7" customFormat="1" ht="12.75">
      <c r="B438" s="8"/>
      <c r="C438" s="13"/>
      <c r="D438" s="14"/>
      <c r="E438" s="13"/>
      <c r="P438" s="1"/>
      <c r="Q438" s="5"/>
      <c r="R438" s="15"/>
    </row>
    <row r="439" spans="2:18" s="7" customFormat="1" ht="12.75">
      <c r="B439" s="8"/>
      <c r="C439" s="13"/>
      <c r="D439" s="14"/>
      <c r="E439" s="13"/>
      <c r="P439" s="1"/>
      <c r="Q439" s="5"/>
      <c r="R439" s="15"/>
    </row>
    <row r="440" spans="2:18" s="7" customFormat="1" ht="12.75">
      <c r="B440" s="8"/>
      <c r="C440" s="13"/>
      <c r="D440" s="14"/>
      <c r="E440" s="13"/>
      <c r="P440" s="1"/>
      <c r="Q440" s="5"/>
      <c r="R440" s="15"/>
    </row>
    <row r="441" spans="2:18" s="7" customFormat="1" ht="12.75">
      <c r="B441" s="8"/>
      <c r="C441" s="13"/>
      <c r="D441" s="14"/>
      <c r="E441" s="13"/>
      <c r="P441" s="1"/>
      <c r="Q441" s="5"/>
      <c r="R441" s="15"/>
    </row>
    <row r="442" spans="2:18" s="7" customFormat="1" ht="12.75">
      <c r="B442" s="8"/>
      <c r="C442" s="13"/>
      <c r="D442" s="14"/>
      <c r="E442" s="13"/>
      <c r="P442" s="1"/>
      <c r="Q442" s="5"/>
      <c r="R442" s="15"/>
    </row>
    <row r="443" spans="2:18" s="7" customFormat="1" ht="12.75">
      <c r="B443" s="8"/>
      <c r="C443" s="13"/>
      <c r="D443" s="14"/>
      <c r="E443" s="13"/>
      <c r="P443" s="1"/>
      <c r="Q443" s="5"/>
      <c r="R443" s="15"/>
    </row>
    <row r="444" spans="2:18" s="7" customFormat="1" ht="12.75">
      <c r="B444" s="8"/>
      <c r="C444" s="13"/>
      <c r="D444" s="14"/>
      <c r="E444" s="13"/>
      <c r="P444" s="1"/>
      <c r="Q444" s="5"/>
      <c r="R444" s="15"/>
    </row>
    <row r="445" spans="2:18" s="7" customFormat="1" ht="12.75">
      <c r="B445" s="8"/>
      <c r="C445" s="13"/>
      <c r="D445" s="14"/>
      <c r="E445" s="13"/>
      <c r="P445" s="1"/>
      <c r="Q445" s="5"/>
      <c r="R445" s="15"/>
    </row>
    <row r="446" spans="2:18" s="7" customFormat="1" ht="12.75">
      <c r="B446" s="8"/>
      <c r="C446" s="13"/>
      <c r="D446" s="14"/>
      <c r="E446" s="13"/>
      <c r="P446" s="1"/>
      <c r="Q446" s="5"/>
      <c r="R446" s="15"/>
    </row>
    <row r="447" spans="2:18" s="7" customFormat="1" ht="12.75">
      <c r="B447" s="8"/>
      <c r="C447" s="13"/>
      <c r="D447" s="14"/>
      <c r="E447" s="13"/>
      <c r="P447" s="1"/>
      <c r="Q447" s="5"/>
      <c r="R447" s="15"/>
    </row>
    <row r="448" spans="2:18" s="7" customFormat="1" ht="12.75">
      <c r="B448" s="8"/>
      <c r="C448" s="13"/>
      <c r="D448" s="14"/>
      <c r="E448" s="13"/>
      <c r="P448" s="1"/>
      <c r="Q448" s="5"/>
      <c r="R448" s="15"/>
    </row>
    <row r="449" spans="2:18" s="7" customFormat="1" ht="12.75">
      <c r="B449" s="8"/>
      <c r="C449" s="13"/>
      <c r="D449" s="14"/>
      <c r="E449" s="13"/>
      <c r="P449" s="1"/>
      <c r="Q449" s="5"/>
      <c r="R449" s="15"/>
    </row>
    <row r="450" spans="2:18" s="7" customFormat="1" ht="12.75">
      <c r="B450" s="8"/>
      <c r="C450" s="13"/>
      <c r="D450" s="14"/>
      <c r="E450" s="13"/>
      <c r="P450" s="1"/>
      <c r="Q450" s="5"/>
      <c r="R450" s="15"/>
    </row>
    <row r="451" spans="2:18" s="7" customFormat="1" ht="12.75">
      <c r="B451" s="8"/>
      <c r="C451" s="13"/>
      <c r="D451" s="14"/>
      <c r="E451" s="13"/>
      <c r="P451" s="1"/>
      <c r="Q451" s="5"/>
      <c r="R451" s="15"/>
    </row>
    <row r="452" spans="2:18" s="7" customFormat="1" ht="12.75">
      <c r="B452" s="8"/>
      <c r="C452" s="13"/>
      <c r="D452" s="14"/>
      <c r="E452" s="13"/>
      <c r="P452" s="1"/>
      <c r="Q452" s="5"/>
      <c r="R452" s="15"/>
    </row>
    <row r="453" spans="2:18" s="7" customFormat="1" ht="12.75">
      <c r="B453" s="8"/>
      <c r="C453" s="13"/>
      <c r="D453" s="14"/>
      <c r="E453" s="13"/>
      <c r="P453" s="1"/>
      <c r="Q453" s="5"/>
      <c r="R453" s="15"/>
    </row>
    <row r="454" spans="2:18" s="7" customFormat="1" ht="12.75">
      <c r="B454" s="8"/>
      <c r="C454" s="13"/>
      <c r="D454" s="14"/>
      <c r="E454" s="13"/>
      <c r="P454" s="1"/>
      <c r="Q454" s="5"/>
      <c r="R454" s="15"/>
    </row>
    <row r="455" spans="2:18" s="7" customFormat="1" ht="12.75">
      <c r="B455" s="8"/>
      <c r="C455" s="13"/>
      <c r="D455" s="14"/>
      <c r="E455" s="13"/>
      <c r="P455" s="1"/>
      <c r="Q455" s="5"/>
      <c r="R455" s="15"/>
    </row>
    <row r="456" spans="2:18" s="7" customFormat="1" ht="12.75">
      <c r="B456" s="8"/>
      <c r="C456" s="13"/>
      <c r="D456" s="14"/>
      <c r="E456" s="13"/>
      <c r="P456" s="1"/>
      <c r="Q456" s="5"/>
      <c r="R456" s="15"/>
    </row>
    <row r="457" spans="2:18" s="7" customFormat="1" ht="12.75">
      <c r="B457" s="8"/>
      <c r="C457" s="13"/>
      <c r="D457" s="14"/>
      <c r="E457" s="13"/>
      <c r="P457" s="1"/>
      <c r="Q457" s="5"/>
      <c r="R457" s="15"/>
    </row>
    <row r="458" spans="2:18" s="7" customFormat="1" ht="12.75">
      <c r="B458" s="8"/>
      <c r="C458" s="13"/>
      <c r="D458" s="14"/>
      <c r="E458" s="13"/>
      <c r="P458" s="1"/>
      <c r="Q458" s="5"/>
      <c r="R458" s="15"/>
    </row>
    <row r="459" spans="2:18" s="7" customFormat="1" ht="12.75">
      <c r="B459" s="8"/>
      <c r="C459" s="13"/>
      <c r="D459" s="14"/>
      <c r="E459" s="13"/>
      <c r="P459" s="1"/>
      <c r="Q459" s="5"/>
      <c r="R459" s="15"/>
    </row>
    <row r="460" spans="2:18" s="7" customFormat="1" ht="12.75">
      <c r="B460" s="8"/>
      <c r="C460" s="13"/>
      <c r="D460" s="14"/>
      <c r="E460" s="13"/>
      <c r="P460" s="1"/>
      <c r="Q460" s="5"/>
      <c r="R460" s="15"/>
    </row>
    <row r="461" spans="2:18" s="7" customFormat="1" ht="12.75">
      <c r="B461" s="8"/>
      <c r="C461" s="13"/>
      <c r="D461" s="14"/>
      <c r="E461" s="13"/>
      <c r="P461" s="1"/>
      <c r="Q461" s="5"/>
      <c r="R461" s="15"/>
    </row>
    <row r="462" spans="2:18" s="7" customFormat="1" ht="12.75">
      <c r="B462" s="8"/>
      <c r="C462" s="13"/>
      <c r="D462" s="14"/>
      <c r="E462" s="13"/>
      <c r="P462" s="1"/>
      <c r="Q462" s="5"/>
      <c r="R462" s="15"/>
    </row>
    <row r="463" spans="2:18" s="7" customFormat="1" ht="12.75">
      <c r="B463" s="8"/>
      <c r="C463" s="13"/>
      <c r="D463" s="14"/>
      <c r="E463" s="13"/>
      <c r="P463" s="1"/>
      <c r="Q463" s="5"/>
      <c r="R463" s="15"/>
    </row>
    <row r="464" spans="2:18" s="7" customFormat="1" ht="12.75">
      <c r="B464" s="8"/>
      <c r="C464" s="13"/>
      <c r="D464" s="14"/>
      <c r="E464" s="13"/>
      <c r="P464" s="1"/>
      <c r="Q464" s="5"/>
      <c r="R464" s="15"/>
    </row>
    <row r="465" spans="2:18" s="7" customFormat="1" ht="12.75">
      <c r="B465" s="8"/>
      <c r="C465" s="13"/>
      <c r="D465" s="14"/>
      <c r="E465" s="13"/>
      <c r="P465" s="1"/>
      <c r="Q465" s="5"/>
      <c r="R465" s="15"/>
    </row>
    <row r="466" spans="2:18" s="7" customFormat="1" ht="12.75">
      <c r="B466" s="8"/>
      <c r="C466" s="13"/>
      <c r="D466" s="14"/>
      <c r="E466" s="13"/>
      <c r="P466" s="1"/>
      <c r="Q466" s="5"/>
      <c r="R466" s="15"/>
    </row>
    <row r="467" spans="2:18" s="7" customFormat="1" ht="12.75">
      <c r="B467" s="8"/>
      <c r="C467" s="13"/>
      <c r="D467" s="14"/>
      <c r="E467" s="13"/>
      <c r="P467" s="1"/>
      <c r="Q467" s="5"/>
      <c r="R467" s="15"/>
    </row>
    <row r="468" spans="2:18" s="7" customFormat="1" ht="12.75">
      <c r="B468" s="8"/>
      <c r="C468" s="13"/>
      <c r="D468" s="14"/>
      <c r="E468" s="13"/>
      <c r="P468" s="1"/>
      <c r="Q468" s="5"/>
      <c r="R468" s="15"/>
    </row>
    <row r="469" spans="2:18" s="7" customFormat="1" ht="12.75">
      <c r="B469" s="8"/>
      <c r="C469" s="13"/>
      <c r="D469" s="14"/>
      <c r="E469" s="13"/>
      <c r="P469" s="1"/>
      <c r="Q469" s="5"/>
      <c r="R469" s="15"/>
    </row>
    <row r="470" spans="2:18" s="7" customFormat="1" ht="12.75">
      <c r="B470" s="8"/>
      <c r="C470" s="13"/>
      <c r="D470" s="14"/>
      <c r="E470" s="13"/>
      <c r="P470" s="1"/>
      <c r="Q470" s="5"/>
      <c r="R470" s="15"/>
    </row>
    <row r="471" spans="2:18" s="7" customFormat="1" ht="12.75">
      <c r="B471" s="8"/>
      <c r="C471" s="13"/>
      <c r="D471" s="14"/>
      <c r="E471" s="13"/>
      <c r="P471" s="1"/>
      <c r="Q471" s="5"/>
      <c r="R471" s="15"/>
    </row>
    <row r="472" spans="2:18" s="7" customFormat="1" ht="12.75">
      <c r="B472" s="8"/>
      <c r="C472" s="13"/>
      <c r="D472" s="14"/>
      <c r="E472" s="13"/>
      <c r="P472" s="1"/>
      <c r="Q472" s="5"/>
      <c r="R472" s="15"/>
    </row>
    <row r="473" spans="2:18" s="7" customFormat="1" ht="12.75">
      <c r="B473" s="8"/>
      <c r="C473" s="13"/>
      <c r="D473" s="14"/>
      <c r="E473" s="13"/>
      <c r="P473" s="1"/>
      <c r="Q473" s="5"/>
      <c r="R473" s="15"/>
    </row>
    <row r="474" spans="2:18" s="7" customFormat="1" ht="12.75">
      <c r="B474" s="8"/>
      <c r="C474" s="13"/>
      <c r="D474" s="14"/>
      <c r="E474" s="13"/>
      <c r="P474" s="1"/>
      <c r="Q474" s="5"/>
      <c r="R474" s="15"/>
    </row>
    <row r="475" spans="2:18" s="7" customFormat="1" ht="12.75">
      <c r="B475" s="8"/>
      <c r="C475" s="13"/>
      <c r="D475" s="14"/>
      <c r="E475" s="13"/>
      <c r="P475" s="1"/>
      <c r="Q475" s="5"/>
      <c r="R475" s="15"/>
    </row>
    <row r="476" spans="2:18" s="7" customFormat="1" ht="12.75">
      <c r="B476" s="8"/>
      <c r="C476" s="13"/>
      <c r="D476" s="14"/>
      <c r="E476" s="13"/>
      <c r="P476" s="1"/>
      <c r="Q476" s="5"/>
      <c r="R476" s="15"/>
    </row>
    <row r="477" spans="2:18" s="7" customFormat="1" ht="12.75">
      <c r="B477" s="8"/>
      <c r="C477" s="13"/>
      <c r="D477" s="14"/>
      <c r="E477" s="13"/>
      <c r="P477" s="1"/>
      <c r="Q477" s="5"/>
      <c r="R477" s="15"/>
    </row>
    <row r="478" spans="2:18" s="7" customFormat="1" ht="12.75">
      <c r="B478" s="8"/>
      <c r="C478" s="13"/>
      <c r="D478" s="14"/>
      <c r="E478" s="13"/>
      <c r="P478" s="1"/>
      <c r="Q478" s="5"/>
      <c r="R478" s="15"/>
    </row>
    <row r="479" spans="2:18" s="7" customFormat="1" ht="12.75">
      <c r="B479" s="8"/>
      <c r="C479" s="13"/>
      <c r="D479" s="14"/>
      <c r="E479" s="13"/>
      <c r="P479" s="1"/>
      <c r="Q479" s="5"/>
      <c r="R479" s="15"/>
    </row>
    <row r="480" spans="2:18" s="7" customFormat="1" ht="12.75">
      <c r="B480" s="8"/>
      <c r="C480" s="13"/>
      <c r="D480" s="14"/>
      <c r="E480" s="13"/>
      <c r="P480" s="1"/>
      <c r="Q480" s="5"/>
      <c r="R480" s="15"/>
    </row>
    <row r="481" spans="2:18" s="7" customFormat="1" ht="12.75">
      <c r="B481" s="8"/>
      <c r="C481" s="13"/>
      <c r="D481" s="14"/>
      <c r="E481" s="13"/>
      <c r="P481" s="1"/>
      <c r="Q481" s="5"/>
      <c r="R481" s="15"/>
    </row>
    <row r="482" spans="2:18" s="7" customFormat="1" ht="12.75">
      <c r="B482" s="8"/>
      <c r="C482" s="13"/>
      <c r="D482" s="14"/>
      <c r="E482" s="13"/>
      <c r="P482" s="1"/>
      <c r="Q482" s="5"/>
      <c r="R482" s="15"/>
    </row>
    <row r="483" spans="2:18" s="7" customFormat="1" ht="12.75">
      <c r="B483" s="8"/>
      <c r="C483" s="13"/>
      <c r="D483" s="14"/>
      <c r="E483" s="13"/>
      <c r="P483" s="1"/>
      <c r="Q483" s="5"/>
      <c r="R483" s="15"/>
    </row>
    <row r="484" spans="2:18" s="7" customFormat="1" ht="12.75">
      <c r="B484" s="8"/>
      <c r="C484" s="13"/>
      <c r="D484" s="14"/>
      <c r="E484" s="13"/>
      <c r="P484" s="1"/>
      <c r="Q484" s="5"/>
      <c r="R484" s="15"/>
    </row>
    <row r="485" spans="2:18" s="7" customFormat="1" ht="12.75">
      <c r="B485" s="8"/>
      <c r="C485" s="13"/>
      <c r="D485" s="14"/>
      <c r="E485" s="13"/>
      <c r="P485" s="1"/>
      <c r="Q485" s="5"/>
      <c r="R485" s="15"/>
    </row>
    <row r="486" spans="2:18" s="7" customFormat="1" ht="12.75">
      <c r="B486" s="8"/>
      <c r="C486" s="13"/>
      <c r="D486" s="14"/>
      <c r="E486" s="13"/>
      <c r="P486" s="1"/>
      <c r="Q486" s="5"/>
      <c r="R486" s="15"/>
    </row>
    <row r="487" spans="2:18" s="7" customFormat="1" ht="12.75">
      <c r="B487" s="8"/>
      <c r="C487" s="13"/>
      <c r="D487" s="14"/>
      <c r="E487" s="13"/>
      <c r="P487" s="1"/>
      <c r="Q487" s="5"/>
      <c r="R487" s="15"/>
    </row>
    <row r="488" spans="2:18" s="7" customFormat="1" ht="12.75">
      <c r="B488" s="8"/>
      <c r="C488" s="13"/>
      <c r="D488" s="14"/>
      <c r="E488" s="13"/>
      <c r="P488" s="1"/>
      <c r="Q488" s="5"/>
      <c r="R488" s="15"/>
    </row>
    <row r="489" spans="2:18" s="7" customFormat="1" ht="12.75">
      <c r="B489" s="8"/>
      <c r="C489" s="13"/>
      <c r="D489" s="14"/>
      <c r="E489" s="13"/>
      <c r="P489" s="1"/>
      <c r="Q489" s="5"/>
      <c r="R489" s="15"/>
    </row>
    <row r="490" spans="2:18" s="7" customFormat="1" ht="12.75">
      <c r="B490" s="8"/>
      <c r="C490" s="13"/>
      <c r="D490" s="14"/>
      <c r="E490" s="13"/>
      <c r="P490" s="1"/>
      <c r="Q490" s="5"/>
      <c r="R490" s="15"/>
    </row>
    <row r="491" spans="2:18" s="7" customFormat="1" ht="12.75">
      <c r="B491" s="8"/>
      <c r="C491" s="13"/>
      <c r="D491" s="14"/>
      <c r="E491" s="13"/>
      <c r="P491" s="1"/>
      <c r="Q491" s="5"/>
      <c r="R491" s="15"/>
    </row>
    <row r="492" spans="2:18" s="7" customFormat="1" ht="12.75">
      <c r="B492" s="8"/>
      <c r="C492" s="13"/>
      <c r="D492" s="14"/>
      <c r="E492" s="13"/>
      <c r="P492" s="1"/>
      <c r="Q492" s="5"/>
      <c r="R492" s="15"/>
    </row>
    <row r="493" spans="2:18" s="7" customFormat="1" ht="12.75">
      <c r="B493" s="8"/>
      <c r="C493" s="13"/>
      <c r="D493" s="14"/>
      <c r="E493" s="13"/>
      <c r="P493" s="1"/>
      <c r="Q493" s="5"/>
      <c r="R493" s="15"/>
    </row>
    <row r="494" spans="2:18" s="7" customFormat="1" ht="12.75">
      <c r="B494" s="8"/>
      <c r="C494" s="13"/>
      <c r="D494" s="14"/>
      <c r="E494" s="13"/>
      <c r="P494" s="1"/>
      <c r="Q494" s="5"/>
      <c r="R494" s="15"/>
    </row>
    <row r="495" spans="2:18" s="7" customFormat="1" ht="12.75">
      <c r="B495" s="8"/>
      <c r="C495" s="13"/>
      <c r="D495" s="14"/>
      <c r="E495" s="13"/>
      <c r="P495" s="1"/>
      <c r="Q495" s="5"/>
      <c r="R495" s="15"/>
    </row>
    <row r="496" spans="2:18" s="7" customFormat="1" ht="12.75">
      <c r="B496" s="8"/>
      <c r="C496" s="13"/>
      <c r="D496" s="14"/>
      <c r="E496" s="13"/>
      <c r="P496" s="1"/>
      <c r="Q496" s="5"/>
      <c r="R496" s="15"/>
    </row>
    <row r="497" spans="2:18" s="7" customFormat="1" ht="12.75">
      <c r="B497" s="8"/>
      <c r="C497" s="13"/>
      <c r="D497" s="14"/>
      <c r="E497" s="13"/>
      <c r="P497" s="1"/>
      <c r="Q497" s="5"/>
      <c r="R497" s="15"/>
    </row>
    <row r="498" spans="2:18" s="7" customFormat="1" ht="12.75">
      <c r="B498" s="8"/>
      <c r="C498" s="13"/>
      <c r="D498" s="14"/>
      <c r="E498" s="13"/>
      <c r="P498" s="1"/>
      <c r="Q498" s="5"/>
      <c r="R498" s="15"/>
    </row>
    <row r="499" spans="2:18" s="7" customFormat="1" ht="12.75">
      <c r="B499" s="8"/>
      <c r="C499" s="13"/>
      <c r="D499" s="14"/>
      <c r="E499" s="13"/>
      <c r="P499" s="1"/>
      <c r="Q499" s="5"/>
      <c r="R499" s="15"/>
    </row>
    <row r="500" spans="2:18" s="7" customFormat="1" ht="12.75">
      <c r="B500" s="8"/>
      <c r="C500" s="13"/>
      <c r="D500" s="14"/>
      <c r="E500" s="13"/>
      <c r="P500" s="1"/>
      <c r="Q500" s="5"/>
      <c r="R500" s="15"/>
    </row>
    <row r="501" spans="2:18" s="7" customFormat="1" ht="12.75">
      <c r="B501" s="8"/>
      <c r="C501" s="13"/>
      <c r="D501" s="14"/>
      <c r="E501" s="13"/>
      <c r="P501" s="1"/>
      <c r="Q501" s="5"/>
      <c r="R501" s="15"/>
    </row>
    <row r="502" spans="2:18" s="7" customFormat="1" ht="12.75">
      <c r="B502" s="8"/>
      <c r="C502" s="13"/>
      <c r="D502" s="14"/>
      <c r="E502" s="13"/>
      <c r="P502" s="1"/>
      <c r="Q502" s="5"/>
      <c r="R502" s="15"/>
    </row>
    <row r="503" spans="1:18" s="7" customFormat="1" ht="12.75">
      <c r="A503" s="1"/>
      <c r="B503" s="64"/>
      <c r="C503" s="13"/>
      <c r="D503" s="14"/>
      <c r="E503" s="13"/>
      <c r="P503" s="1"/>
      <c r="Q503" s="5"/>
      <c r="R503" s="15"/>
    </row>
    <row r="504" spans="1:18" s="7" customFormat="1" ht="12.75">
      <c r="A504" s="1"/>
      <c r="B504" s="64"/>
      <c r="C504" s="13"/>
      <c r="D504" s="14"/>
      <c r="E504" s="13"/>
      <c r="P504" s="1"/>
      <c r="Q504" s="5"/>
      <c r="R504" s="15"/>
    </row>
    <row r="505" spans="1:18" s="7" customFormat="1" ht="12.75">
      <c r="A505" s="1"/>
      <c r="B505" s="64"/>
      <c r="C505" s="13"/>
      <c r="D505" s="14"/>
      <c r="E505" s="13"/>
      <c r="P505" s="1"/>
      <c r="Q505" s="5"/>
      <c r="R505" s="15"/>
    </row>
    <row r="506" spans="1:18" s="7" customFormat="1" ht="12.75">
      <c r="A506" s="1"/>
      <c r="B506" s="64"/>
      <c r="C506" s="13"/>
      <c r="D506" s="14"/>
      <c r="E506" s="13"/>
      <c r="P506" s="1"/>
      <c r="Q506" s="5"/>
      <c r="R506" s="15"/>
    </row>
    <row r="507" spans="1:18" s="7" customFormat="1" ht="12.75">
      <c r="A507" s="1"/>
      <c r="B507" s="64"/>
      <c r="C507" s="13"/>
      <c r="D507" s="14"/>
      <c r="E507" s="13"/>
      <c r="P507" s="1"/>
      <c r="Q507" s="5"/>
      <c r="R507" s="15"/>
    </row>
    <row r="508" spans="1:18" s="7" customFormat="1" ht="12.75">
      <c r="A508" s="1"/>
      <c r="B508" s="64"/>
      <c r="C508" s="13"/>
      <c r="D508" s="14"/>
      <c r="E508" s="13"/>
      <c r="P508" s="1"/>
      <c r="Q508" s="5"/>
      <c r="R508" s="15"/>
    </row>
    <row r="509" spans="1:18" s="7" customFormat="1" ht="12.75">
      <c r="A509" s="1"/>
      <c r="B509" s="64"/>
      <c r="C509" s="13"/>
      <c r="D509" s="14"/>
      <c r="E509" s="13"/>
      <c r="P509" s="1"/>
      <c r="Q509" s="5"/>
      <c r="R509" s="15"/>
    </row>
    <row r="510" spans="1:18" s="7" customFormat="1" ht="12.75">
      <c r="A510" s="1"/>
      <c r="B510" s="64"/>
      <c r="C510" s="13"/>
      <c r="D510" s="14"/>
      <c r="E510" s="13"/>
      <c r="P510" s="1"/>
      <c r="Q510" s="5"/>
      <c r="R510" s="15"/>
    </row>
    <row r="511" spans="1:18" s="7" customFormat="1" ht="12.75">
      <c r="A511" s="1"/>
      <c r="B511" s="64"/>
      <c r="C511" s="13"/>
      <c r="D511" s="14"/>
      <c r="E511" s="13"/>
      <c r="P511" s="1"/>
      <c r="Q511" s="5"/>
      <c r="R511" s="15"/>
    </row>
    <row r="512" spans="1:18" s="7" customFormat="1" ht="12.75">
      <c r="A512" s="1"/>
      <c r="B512" s="64"/>
      <c r="C512" s="13"/>
      <c r="D512" s="14"/>
      <c r="E512" s="13"/>
      <c r="P512" s="1"/>
      <c r="Q512" s="5"/>
      <c r="R512" s="15"/>
    </row>
    <row r="513" spans="1:18" s="7" customFormat="1" ht="12.75">
      <c r="A513" s="1"/>
      <c r="B513" s="64"/>
      <c r="C513" s="13"/>
      <c r="D513" s="14"/>
      <c r="E513" s="13"/>
      <c r="P513" s="1"/>
      <c r="Q513" s="5"/>
      <c r="R513" s="15"/>
    </row>
    <row r="514" spans="1:18" s="7" customFormat="1" ht="12.75">
      <c r="A514" s="1"/>
      <c r="B514" s="64"/>
      <c r="C514" s="13"/>
      <c r="D514" s="14"/>
      <c r="E514" s="13"/>
      <c r="P514" s="1"/>
      <c r="Q514" s="5"/>
      <c r="R514" s="15"/>
    </row>
    <row r="515" spans="1:18" s="7" customFormat="1" ht="12.75">
      <c r="A515" s="1"/>
      <c r="B515" s="64"/>
      <c r="C515" s="13"/>
      <c r="D515" s="14"/>
      <c r="E515" s="13"/>
      <c r="P515" s="1"/>
      <c r="Q515" s="5"/>
      <c r="R515" s="15"/>
    </row>
    <row r="516" spans="1:18" s="7" customFormat="1" ht="12.75">
      <c r="A516" s="1"/>
      <c r="B516" s="64"/>
      <c r="C516" s="13"/>
      <c r="D516" s="14"/>
      <c r="E516" s="13"/>
      <c r="P516" s="1"/>
      <c r="Q516" s="5"/>
      <c r="R516" s="15"/>
    </row>
    <row r="517" spans="1:18" s="7" customFormat="1" ht="12.75">
      <c r="A517" s="1"/>
      <c r="B517" s="64"/>
      <c r="C517" s="13"/>
      <c r="D517" s="14"/>
      <c r="E517" s="13"/>
      <c r="P517" s="1"/>
      <c r="Q517" s="5"/>
      <c r="R517" s="15"/>
    </row>
    <row r="518" spans="1:18" s="7" customFormat="1" ht="12.75">
      <c r="A518" s="1"/>
      <c r="B518" s="64"/>
      <c r="C518" s="13"/>
      <c r="D518" s="14"/>
      <c r="E518" s="13"/>
      <c r="P518" s="1"/>
      <c r="Q518" s="5"/>
      <c r="R518" s="15"/>
    </row>
    <row r="519" spans="1:18" s="7" customFormat="1" ht="12.75">
      <c r="A519" s="1"/>
      <c r="B519" s="64"/>
      <c r="C519" s="13"/>
      <c r="D519" s="14"/>
      <c r="E519" s="13"/>
      <c r="P519" s="1"/>
      <c r="Q519" s="5"/>
      <c r="R519" s="15"/>
    </row>
    <row r="520" spans="1:18" s="7" customFormat="1" ht="12.75">
      <c r="A520" s="1"/>
      <c r="B520" s="64"/>
      <c r="C520" s="13"/>
      <c r="D520" s="14"/>
      <c r="E520" s="13"/>
      <c r="P520" s="1"/>
      <c r="Q520" s="5"/>
      <c r="R520" s="15"/>
    </row>
    <row r="521" spans="1:18" s="7" customFormat="1" ht="12.75">
      <c r="A521" s="1"/>
      <c r="B521" s="64"/>
      <c r="C521" s="13"/>
      <c r="D521" s="14"/>
      <c r="E521" s="13"/>
      <c r="P521" s="1"/>
      <c r="Q521" s="5"/>
      <c r="R521" s="15"/>
    </row>
    <row r="522" spans="1:18" s="7" customFormat="1" ht="12.75">
      <c r="A522" s="1"/>
      <c r="B522" s="64"/>
      <c r="C522" s="13"/>
      <c r="D522" s="14"/>
      <c r="E522" s="13"/>
      <c r="P522" s="1"/>
      <c r="Q522" s="5"/>
      <c r="R522" s="15"/>
    </row>
    <row r="523" spans="1:18" s="7" customFormat="1" ht="12.75">
      <c r="A523" s="1"/>
      <c r="B523" s="64"/>
      <c r="C523" s="13"/>
      <c r="D523" s="14"/>
      <c r="E523" s="13"/>
      <c r="P523" s="1"/>
      <c r="Q523" s="5"/>
      <c r="R523" s="15"/>
    </row>
  </sheetData>
  <sheetProtection/>
  <mergeCells count="13">
    <mergeCell ref="B2:R2"/>
    <mergeCell ref="A4:A5"/>
    <mergeCell ref="B4:B6"/>
    <mergeCell ref="C4:C6"/>
    <mergeCell ref="D4:D6"/>
    <mergeCell ref="E4:E6"/>
    <mergeCell ref="F4:I5"/>
    <mergeCell ref="J4:M5"/>
    <mergeCell ref="N4:N6"/>
    <mergeCell ref="O4:O6"/>
    <mergeCell ref="P4:P6"/>
    <mergeCell ref="Q4:Q6"/>
    <mergeCell ref="R4:R6"/>
  </mergeCells>
  <printOptions/>
  <pageMargins left="0.23611111111111113" right="0.19652777777777777" top="0.47222222222222227" bottom="0.39375" header="0.5118055555555556" footer="0.5118055555555556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9"/>
  <sheetViews>
    <sheetView zoomScale="70" zoomScaleNormal="70" workbookViewId="0" topLeftCell="B4">
      <selection activeCell="P5" sqref="P5"/>
    </sheetView>
  </sheetViews>
  <sheetFormatPr defaultColWidth="9.140625" defaultRowHeight="12.75"/>
  <cols>
    <col min="1" max="1" width="0" style="1" hidden="1" customWidth="1"/>
    <col min="2" max="2" width="24.57421875" style="2" customWidth="1"/>
    <col min="3" max="4" width="14.421875" style="3" customWidth="1"/>
    <col min="5" max="5" width="15.140625" style="4" customWidth="1"/>
    <col min="6" max="8" width="9.7109375" style="1" customWidth="1"/>
    <col min="9" max="9" width="9.421875" style="1" customWidth="1"/>
    <col min="10" max="12" width="9.7109375" style="1" customWidth="1"/>
    <col min="13" max="13" width="9.57421875" style="1" customWidth="1"/>
    <col min="14" max="14" width="12.140625" style="1" customWidth="1"/>
    <col min="15" max="16384" width="8.8515625" style="1" customWidth="1"/>
  </cols>
  <sheetData>
    <row r="1" spans="2:16" s="7" customFormat="1" ht="12.75">
      <c r="B1" s="8"/>
      <c r="D1" s="9"/>
      <c r="E1" s="10"/>
      <c r="F1" s="11"/>
      <c r="G1" s="11"/>
      <c r="H1" s="11"/>
      <c r="I1" s="11"/>
      <c r="M1" s="10" t="s">
        <v>0</v>
      </c>
      <c r="P1" s="1"/>
    </row>
    <row r="2" spans="2:16" s="7" customFormat="1" ht="66" customHeight="1">
      <c r="B2" s="65" t="s">
        <v>359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P2" s="1"/>
    </row>
    <row r="3" spans="1:16" s="7" customFormat="1" ht="12.75" customHeight="1" hidden="1">
      <c r="A3" s="1"/>
      <c r="B3" s="8"/>
      <c r="C3" s="13"/>
      <c r="D3" s="14"/>
      <c r="E3" s="13"/>
      <c r="P3" s="1"/>
    </row>
    <row r="4" spans="1:16" s="7" customFormat="1" ht="18" customHeight="1">
      <c r="A4" s="16"/>
      <c r="B4" s="27" t="s">
        <v>3</v>
      </c>
      <c r="C4" s="66" t="s">
        <v>4</v>
      </c>
      <c r="D4" s="29" t="s">
        <v>5</v>
      </c>
      <c r="E4" s="67" t="s">
        <v>6</v>
      </c>
      <c r="F4" s="68" t="s">
        <v>7</v>
      </c>
      <c r="G4" s="68"/>
      <c r="H4" s="68"/>
      <c r="I4" s="68"/>
      <c r="J4" s="69" t="s">
        <v>8</v>
      </c>
      <c r="K4" s="69"/>
      <c r="L4" s="69"/>
      <c r="M4" s="69"/>
      <c r="P4" s="1"/>
    </row>
    <row r="5" spans="1:16" s="7" customFormat="1" ht="113.25" customHeight="1">
      <c r="A5" s="16"/>
      <c r="B5" s="27"/>
      <c r="C5" s="66"/>
      <c r="D5" s="29"/>
      <c r="E5" s="67"/>
      <c r="F5" s="68"/>
      <c r="G5" s="68"/>
      <c r="H5" s="68"/>
      <c r="I5" s="68"/>
      <c r="J5" s="69"/>
      <c r="K5" s="69"/>
      <c r="L5" s="69"/>
      <c r="M5" s="69"/>
      <c r="P5" s="70"/>
    </row>
    <row r="6" spans="1:16" s="26" customFormat="1" ht="42" customHeight="1">
      <c r="A6" s="22"/>
      <c r="B6" s="27"/>
      <c r="C6" s="66"/>
      <c r="D6" s="29"/>
      <c r="E6" s="67"/>
      <c r="F6" s="71" t="s">
        <v>14</v>
      </c>
      <c r="G6" s="71" t="s">
        <v>15</v>
      </c>
      <c r="H6" s="71" t="s">
        <v>16</v>
      </c>
      <c r="I6" s="31" t="s">
        <v>17</v>
      </c>
      <c r="J6" s="71" t="s">
        <v>14</v>
      </c>
      <c r="K6" s="71" t="s">
        <v>15</v>
      </c>
      <c r="L6" s="71" t="s">
        <v>16</v>
      </c>
      <c r="M6" s="71" t="s">
        <v>17</v>
      </c>
      <c r="P6" s="70"/>
    </row>
    <row r="7" spans="1:16" s="34" customFormat="1" ht="12.75">
      <c r="A7" s="27"/>
      <c r="B7" s="28">
        <v>1</v>
      </c>
      <c r="C7" s="29">
        <v>2</v>
      </c>
      <c r="D7" s="29">
        <v>3</v>
      </c>
      <c r="E7" s="30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P7" s="70"/>
    </row>
    <row r="8" spans="1:16" s="7" customFormat="1" ht="23.25">
      <c r="A8" s="21"/>
      <c r="B8" s="72" t="s">
        <v>360</v>
      </c>
      <c r="C8" s="36"/>
      <c r="D8" s="36"/>
      <c r="E8" s="37"/>
      <c r="F8" s="21"/>
      <c r="G8" s="21"/>
      <c r="H8" s="21"/>
      <c r="I8" s="21"/>
      <c r="J8" s="21"/>
      <c r="K8" s="21"/>
      <c r="L8" s="21"/>
      <c r="M8" s="21"/>
      <c r="P8" s="1"/>
    </row>
    <row r="9" spans="1:16" s="7" customFormat="1" ht="12.75" hidden="1">
      <c r="A9" s="21"/>
      <c r="B9" s="73" t="s">
        <v>19</v>
      </c>
      <c r="C9" s="36">
        <v>18.17</v>
      </c>
      <c r="D9" s="36"/>
      <c r="E9" s="41" t="s">
        <v>20</v>
      </c>
      <c r="F9" s="42"/>
      <c r="G9" s="42"/>
      <c r="H9" s="42"/>
      <c r="I9" s="42"/>
      <c r="J9" s="21"/>
      <c r="K9" s="21"/>
      <c r="L9" s="21"/>
      <c r="M9" s="21"/>
      <c r="P9" s="1"/>
    </row>
    <row r="10" spans="1:16" s="7" customFormat="1" ht="23.25">
      <c r="A10" s="21"/>
      <c r="B10" s="73" t="s">
        <v>23</v>
      </c>
      <c r="C10" s="36">
        <v>18.39</v>
      </c>
      <c r="D10" s="47">
        <f>C10*600*0.3/100</f>
        <v>33.102000000000004</v>
      </c>
      <c r="E10" s="48">
        <v>49.01</v>
      </c>
      <c r="F10" s="49">
        <f>E10*600*0.3/100</f>
        <v>88.21800000000002</v>
      </c>
      <c r="G10" s="49">
        <f>E10*600*0.2/100</f>
        <v>58.812000000000005</v>
      </c>
      <c r="H10" s="49">
        <f>E10*600*0.15/100</f>
        <v>44.108999999999995</v>
      </c>
      <c r="I10" s="49">
        <f>E10*600*0.1/100</f>
        <v>29.406000000000002</v>
      </c>
      <c r="J10" s="49">
        <f>F10-D10</f>
        <v>55.116000000000014</v>
      </c>
      <c r="K10" s="49">
        <f>G10-D10</f>
        <v>25.71</v>
      </c>
      <c r="L10" s="49">
        <f>H10-D10</f>
        <v>11.00699999999999</v>
      </c>
      <c r="M10" s="49">
        <f>I10-D10</f>
        <v>-3.6960000000000015</v>
      </c>
      <c r="P10" s="1"/>
    </row>
    <row r="11" spans="1:16" s="7" customFormat="1" ht="23.25">
      <c r="A11" s="21"/>
      <c r="B11" s="73" t="s">
        <v>24</v>
      </c>
      <c r="C11" s="36">
        <v>19.86</v>
      </c>
      <c r="D11" s="47">
        <f>C11*600*0.3/100</f>
        <v>35.748000000000005</v>
      </c>
      <c r="E11" s="48">
        <v>75.43</v>
      </c>
      <c r="F11" s="49">
        <f>E11*600*0.3/100</f>
        <v>135.77400000000006</v>
      </c>
      <c r="G11" s="49">
        <f>E11*600*0.2/100</f>
        <v>90.51600000000002</v>
      </c>
      <c r="H11" s="49">
        <f>E11*600*0.15/100</f>
        <v>67.887</v>
      </c>
      <c r="I11" s="49">
        <f>E11*600*0.1/100</f>
        <v>45.25800000000001</v>
      </c>
      <c r="J11" s="49">
        <f>F11-D11</f>
        <v>100.02600000000005</v>
      </c>
      <c r="K11" s="49">
        <f>G11-D11</f>
        <v>54.768000000000015</v>
      </c>
      <c r="L11" s="49">
        <f>H11-D11</f>
        <v>32.138999999999996</v>
      </c>
      <c r="M11" s="49">
        <f>I11-D11</f>
        <v>9.510000000000005</v>
      </c>
      <c r="P11" s="1"/>
    </row>
    <row r="12" spans="1:16" s="7" customFormat="1" ht="23.25">
      <c r="A12" s="21"/>
      <c r="B12" s="73" t="s">
        <v>25</v>
      </c>
      <c r="C12" s="36">
        <v>17.3</v>
      </c>
      <c r="D12" s="47">
        <f>C12*600*0.3/100</f>
        <v>31.140000000000004</v>
      </c>
      <c r="E12" s="48">
        <v>69.26</v>
      </c>
      <c r="F12" s="49">
        <f>E12*600*0.3/100</f>
        <v>124.668</v>
      </c>
      <c r="G12" s="49">
        <f>E12*600*0.2/100</f>
        <v>83.11200000000001</v>
      </c>
      <c r="H12" s="49">
        <f>E12*600*0.15/100</f>
        <v>62.333999999999996</v>
      </c>
      <c r="I12" s="49">
        <f>E12*600*0.1/100</f>
        <v>41.556000000000004</v>
      </c>
      <c r="J12" s="49">
        <f>F12-D12</f>
        <v>93.528</v>
      </c>
      <c r="K12" s="49">
        <f>G12-D12</f>
        <v>51.97200000000001</v>
      </c>
      <c r="L12" s="49">
        <f>H12-D12</f>
        <v>31.193999999999992</v>
      </c>
      <c r="M12" s="49">
        <f>I12-D12</f>
        <v>10.416</v>
      </c>
      <c r="P12" s="1"/>
    </row>
    <row r="13" spans="1:16" s="7" customFormat="1" ht="23.25">
      <c r="A13" s="21"/>
      <c r="B13" s="73" t="s">
        <v>26</v>
      </c>
      <c r="C13" s="36">
        <v>19.92</v>
      </c>
      <c r="D13" s="47">
        <f>C13*600*0.3/100</f>
        <v>35.856000000000016</v>
      </c>
      <c r="E13" s="48">
        <v>60.23</v>
      </c>
      <c r="F13" s="49">
        <f>E13*600*0.3/100</f>
        <v>108.41400000000002</v>
      </c>
      <c r="G13" s="49">
        <f>E13*600*0.2/100</f>
        <v>72.27600000000001</v>
      </c>
      <c r="H13" s="49">
        <f>E13*600*0.15/100</f>
        <v>54.207</v>
      </c>
      <c r="I13" s="49">
        <f>E13*600*0.1/100</f>
        <v>36.138000000000005</v>
      </c>
      <c r="J13" s="49">
        <f>F13-D13</f>
        <v>72.55799999999999</v>
      </c>
      <c r="K13" s="49">
        <f>G13-D13</f>
        <v>36.419999999999995</v>
      </c>
      <c r="L13" s="49">
        <f>H13-D13</f>
        <v>18.350999999999985</v>
      </c>
      <c r="M13" s="49">
        <f>I13-D13</f>
        <v>0.28199999999998937</v>
      </c>
      <c r="P13" s="1"/>
    </row>
    <row r="14" spans="1:16" s="7" customFormat="1" ht="12.75">
      <c r="A14" s="21"/>
      <c r="B14" s="73"/>
      <c r="C14" s="36"/>
      <c r="D14" s="47"/>
      <c r="E14" s="48"/>
      <c r="F14" s="49"/>
      <c r="G14" s="49"/>
      <c r="H14" s="49"/>
      <c r="I14" s="49"/>
      <c r="J14" s="49"/>
      <c r="K14" s="49"/>
      <c r="L14" s="49"/>
      <c r="M14" s="49"/>
      <c r="P14" s="1"/>
    </row>
    <row r="15" spans="1:16" s="7" customFormat="1" ht="23.25">
      <c r="A15" s="21"/>
      <c r="B15" s="74" t="s">
        <v>361</v>
      </c>
      <c r="C15" s="36"/>
      <c r="D15" s="47"/>
      <c r="E15" s="41"/>
      <c r="F15" s="49"/>
      <c r="G15" s="49"/>
      <c r="H15" s="49"/>
      <c r="I15" s="49"/>
      <c r="J15" s="49"/>
      <c r="K15" s="49"/>
      <c r="L15" s="49"/>
      <c r="M15" s="49"/>
      <c r="P15" s="1"/>
    </row>
    <row r="16" spans="1:16" s="7" customFormat="1" ht="23.25">
      <c r="A16" s="21"/>
      <c r="B16" s="73" t="s">
        <v>28</v>
      </c>
      <c r="C16" s="36">
        <v>127.02</v>
      </c>
      <c r="D16" s="47">
        <f>C16*600*0.3/100</f>
        <v>228.63600000000002</v>
      </c>
      <c r="E16" s="48">
        <v>419.86</v>
      </c>
      <c r="F16" s="49">
        <f>E16*600*0.3/100</f>
        <v>755.7480000000002</v>
      </c>
      <c r="G16" s="49">
        <f>E16*600*0.2/100</f>
        <v>503.83200000000005</v>
      </c>
      <c r="H16" s="49">
        <f>E16*600*0.15/100</f>
        <v>377.874</v>
      </c>
      <c r="I16" s="49">
        <f>E16*600*0.1/100</f>
        <v>251.91600000000003</v>
      </c>
      <c r="J16" s="49">
        <f>F16-D16</f>
        <v>527.1120000000001</v>
      </c>
      <c r="K16" s="49">
        <f>G16-D16</f>
        <v>275.196</v>
      </c>
      <c r="L16" s="49">
        <f>H16-D16</f>
        <v>149.238</v>
      </c>
      <c r="M16" s="49">
        <f>I16-D16</f>
        <v>23.28</v>
      </c>
      <c r="P16" s="1"/>
    </row>
    <row r="17" spans="1:16" s="7" customFormat="1" ht="23.25">
      <c r="A17" s="21"/>
      <c r="B17" s="73" t="s">
        <v>29</v>
      </c>
      <c r="C17" s="36">
        <v>127.02</v>
      </c>
      <c r="D17" s="47">
        <f>C17*600*0.3/100</f>
        <v>228.63600000000002</v>
      </c>
      <c r="E17" s="48">
        <v>420.81</v>
      </c>
      <c r="F17" s="49">
        <f>E17*600*0.3/100</f>
        <v>757.4580000000002</v>
      </c>
      <c r="G17" s="49">
        <f>E17*600*0.2/100</f>
        <v>504.97200000000004</v>
      </c>
      <c r="H17" s="49">
        <f>E17*600*0.15/100</f>
        <v>378.72900000000004</v>
      </c>
      <c r="I17" s="49">
        <f>E17*600*0.1/100</f>
        <v>252.48600000000002</v>
      </c>
      <c r="J17" s="49">
        <f>F17-D17</f>
        <v>528.8220000000001</v>
      </c>
      <c r="K17" s="49">
        <f>G17-D17</f>
        <v>276.336</v>
      </c>
      <c r="L17" s="49">
        <f>H17-D17</f>
        <v>150.09300000000002</v>
      </c>
      <c r="M17" s="49">
        <f>I17-D17</f>
        <v>23.849999999999994</v>
      </c>
      <c r="P17" s="1"/>
    </row>
    <row r="18" spans="1:16" s="7" customFormat="1" ht="23.25">
      <c r="A18" s="21"/>
      <c r="B18" s="73" t="s">
        <v>30</v>
      </c>
      <c r="C18" s="36">
        <v>130.57</v>
      </c>
      <c r="D18" s="47">
        <f>C18*600*0.3/100</f>
        <v>235.026</v>
      </c>
      <c r="E18" s="48">
        <v>142.81</v>
      </c>
      <c r="F18" s="49">
        <f>E18*600*0.3/100</f>
        <v>257.05800000000005</v>
      </c>
      <c r="G18" s="49">
        <f>E18*600*0.2/100</f>
        <v>171.372</v>
      </c>
      <c r="H18" s="49">
        <f>E18*600*0.15/100</f>
        <v>128.529</v>
      </c>
      <c r="I18" s="49">
        <f>E18*600*0.1/100</f>
        <v>85.686</v>
      </c>
      <c r="J18" s="49">
        <f>F18-D18</f>
        <v>22.03200000000004</v>
      </c>
      <c r="K18" s="49">
        <f>G18-D18</f>
        <v>-63.653999999999996</v>
      </c>
      <c r="L18" s="49">
        <f>H18-D18</f>
        <v>-106.49700000000001</v>
      </c>
      <c r="M18" s="49">
        <f>I18-D18</f>
        <v>-149.34</v>
      </c>
      <c r="P18" s="1"/>
    </row>
    <row r="19" spans="1:16" s="7" customFormat="1" ht="23.25">
      <c r="A19" s="21"/>
      <c r="B19" s="73" t="s">
        <v>31</v>
      </c>
      <c r="C19" s="36">
        <v>52.54</v>
      </c>
      <c r="D19" s="47">
        <f>C19*600*0.3/100</f>
        <v>94.572</v>
      </c>
      <c r="E19" s="48">
        <v>169.95</v>
      </c>
      <c r="F19" s="49">
        <f>E19*600*0.3/100</f>
        <v>305.91</v>
      </c>
      <c r="G19" s="49">
        <f>E19*600*0.2/100</f>
        <v>203.94</v>
      </c>
      <c r="H19" s="49">
        <f>E19*600*0.15/100</f>
        <v>152.955</v>
      </c>
      <c r="I19" s="49">
        <f>E19*600*0.1/100</f>
        <v>101.97</v>
      </c>
      <c r="J19" s="49">
        <f>F19-D19</f>
        <v>211.33800000000002</v>
      </c>
      <c r="K19" s="49">
        <f>G19-D19</f>
        <v>109.368</v>
      </c>
      <c r="L19" s="49">
        <f>H19-D19</f>
        <v>58.38300000000001</v>
      </c>
      <c r="M19" s="49">
        <f>I19-D19</f>
        <v>7.397999999999996</v>
      </c>
      <c r="P19" s="1"/>
    </row>
    <row r="20" spans="1:16" s="7" customFormat="1" ht="12.75" hidden="1">
      <c r="A20" s="21"/>
      <c r="B20" s="73" t="s">
        <v>32</v>
      </c>
      <c r="C20" s="36">
        <v>52.54</v>
      </c>
      <c r="D20" s="47">
        <f>C20*600*0.3/100</f>
        <v>94.572</v>
      </c>
      <c r="E20" s="48">
        <v>169.95</v>
      </c>
      <c r="F20" s="49">
        <f>E20*600*0.3/100</f>
        <v>305.91</v>
      </c>
      <c r="G20" s="49">
        <f>E20*600*0.2/100</f>
        <v>203.94</v>
      </c>
      <c r="H20" s="49">
        <f>E20*600*0.15/100</f>
        <v>152.955</v>
      </c>
      <c r="I20" s="49">
        <f>E20*600*0.1/100</f>
        <v>101.97</v>
      </c>
      <c r="J20" s="49">
        <f>F20-D20</f>
        <v>211.33800000000002</v>
      </c>
      <c r="K20" s="49">
        <f>G20-D20</f>
        <v>109.368</v>
      </c>
      <c r="L20" s="49">
        <f>H20-D20</f>
        <v>58.38300000000001</v>
      </c>
      <c r="M20" s="49">
        <f>I20-D20</f>
        <v>7.397999999999996</v>
      </c>
      <c r="P20" s="1"/>
    </row>
    <row r="21" spans="1:16" s="7" customFormat="1" ht="12.75" hidden="1">
      <c r="A21" s="21"/>
      <c r="B21" s="73" t="s">
        <v>33</v>
      </c>
      <c r="C21" s="36">
        <v>52.43</v>
      </c>
      <c r="D21" s="47">
        <f>C21*600*0.3/100</f>
        <v>94.37400000000001</v>
      </c>
      <c r="E21" s="48">
        <v>169.61</v>
      </c>
      <c r="F21" s="49">
        <f>E21*600*0.3/100</f>
        <v>305.2980000000001</v>
      </c>
      <c r="G21" s="49">
        <f>E21*600*0.2/100</f>
        <v>203.53200000000004</v>
      </c>
      <c r="H21" s="49">
        <f>E21*600*0.15/100</f>
        <v>152.649</v>
      </c>
      <c r="I21" s="49">
        <f>E21*600*0.1/100</f>
        <v>101.76600000000002</v>
      </c>
      <c r="J21" s="49">
        <f>F21-D21</f>
        <v>210.9240000000001</v>
      </c>
      <c r="K21" s="49">
        <f>G21-D21</f>
        <v>109.15800000000003</v>
      </c>
      <c r="L21" s="49">
        <f>H21-D21</f>
        <v>58.27499999999999</v>
      </c>
      <c r="M21" s="49">
        <f>I21-D21</f>
        <v>7.39200000000001</v>
      </c>
      <c r="P21" s="1"/>
    </row>
    <row r="22" spans="1:16" s="7" customFormat="1" ht="23.25">
      <c r="A22" s="21"/>
      <c r="B22" s="73" t="s">
        <v>34</v>
      </c>
      <c r="C22" s="36">
        <v>68.98</v>
      </c>
      <c r="D22" s="47">
        <f>C22*600*0.3/100</f>
        <v>124.16400000000002</v>
      </c>
      <c r="E22" s="48">
        <v>158.49</v>
      </c>
      <c r="F22" s="49">
        <f>E22*600*0.3/100</f>
        <v>285.28200000000004</v>
      </c>
      <c r="G22" s="49">
        <f>E22*600*0.2/100</f>
        <v>190.188</v>
      </c>
      <c r="H22" s="49">
        <f>E22*600*0.15/100</f>
        <v>142.641</v>
      </c>
      <c r="I22" s="49">
        <f>E22*600*0.1/100</f>
        <v>95.094</v>
      </c>
      <c r="J22" s="49">
        <f>F22-D22</f>
        <v>161.11800000000002</v>
      </c>
      <c r="K22" s="49">
        <f>G22-D22</f>
        <v>66.02399999999997</v>
      </c>
      <c r="L22" s="49">
        <f>H22-D22</f>
        <v>18.476999999999975</v>
      </c>
      <c r="M22" s="49">
        <f>I22-D22</f>
        <v>-29.07000000000002</v>
      </c>
      <c r="P22" s="1"/>
    </row>
    <row r="23" spans="1:16" s="7" customFormat="1" ht="12.75" hidden="1">
      <c r="A23" s="21"/>
      <c r="B23" s="73" t="s">
        <v>35</v>
      </c>
      <c r="C23" s="36">
        <v>15.66</v>
      </c>
      <c r="D23" s="47">
        <f>C23*600*0.3/100</f>
        <v>28.188000000000006</v>
      </c>
      <c r="E23" s="48">
        <v>161.97</v>
      </c>
      <c r="F23" s="49">
        <f>E23*600*0.3/100</f>
        <v>291.54600000000005</v>
      </c>
      <c r="G23" s="49">
        <f>E23*600*0.2/100</f>
        <v>194.364</v>
      </c>
      <c r="H23" s="49">
        <f>E23*600*0.15/100</f>
        <v>145.773</v>
      </c>
      <c r="I23" s="49">
        <f>E23*600*0.1/100</f>
        <v>97.182</v>
      </c>
      <c r="J23" s="49">
        <f>F23-D23</f>
        <v>263.35800000000006</v>
      </c>
      <c r="K23" s="49">
        <f>G23-D23</f>
        <v>166.176</v>
      </c>
      <c r="L23" s="49">
        <f>H23-D23</f>
        <v>117.585</v>
      </c>
      <c r="M23" s="49">
        <f>I23-D23</f>
        <v>68.994</v>
      </c>
      <c r="P23" s="1"/>
    </row>
    <row r="24" spans="1:16" s="7" customFormat="1" ht="23.25">
      <c r="A24" s="21"/>
      <c r="B24" s="73" t="s">
        <v>36</v>
      </c>
      <c r="C24" s="36">
        <v>15.66</v>
      </c>
      <c r="D24" s="47">
        <f>C24*600*0.3/100</f>
        <v>28.188000000000006</v>
      </c>
      <c r="E24" s="48">
        <v>161.97</v>
      </c>
      <c r="F24" s="49">
        <f>E24*600*0.3/100</f>
        <v>291.54600000000005</v>
      </c>
      <c r="G24" s="49">
        <f>E24*600*0.2/100</f>
        <v>194.364</v>
      </c>
      <c r="H24" s="49">
        <f>E24*600*0.15/100</f>
        <v>145.773</v>
      </c>
      <c r="I24" s="49">
        <f>E24*600*0.1/100</f>
        <v>97.182</v>
      </c>
      <c r="J24" s="49">
        <f>F24-D24</f>
        <v>263.35800000000006</v>
      </c>
      <c r="K24" s="49">
        <f>G24-D24</f>
        <v>166.176</v>
      </c>
      <c r="L24" s="49">
        <f>H24-D24</f>
        <v>117.585</v>
      </c>
      <c r="M24" s="49">
        <f>I24-D24</f>
        <v>68.994</v>
      </c>
      <c r="P24" s="1"/>
    </row>
    <row r="25" spans="1:16" s="7" customFormat="1" ht="12.75" hidden="1">
      <c r="A25" s="21"/>
      <c r="B25" s="73" t="s">
        <v>37</v>
      </c>
      <c r="C25" s="36">
        <v>52.54</v>
      </c>
      <c r="D25" s="47">
        <f>C25*600*0.3/100</f>
        <v>94.572</v>
      </c>
      <c r="E25" s="48">
        <v>169.95</v>
      </c>
      <c r="F25" s="49">
        <f>E25*600*0.3/100</f>
        <v>305.91</v>
      </c>
      <c r="G25" s="49">
        <f>E25*600*0.2/100</f>
        <v>203.94</v>
      </c>
      <c r="H25" s="49">
        <f>E25*600*0.15/100</f>
        <v>152.955</v>
      </c>
      <c r="I25" s="49">
        <f>E25*600*0.1/100</f>
        <v>101.97</v>
      </c>
      <c r="J25" s="49">
        <f>F25-D25</f>
        <v>211.33800000000002</v>
      </c>
      <c r="K25" s="49">
        <f>G25-D25</f>
        <v>109.368</v>
      </c>
      <c r="L25" s="49">
        <f>H25-D25</f>
        <v>58.38300000000001</v>
      </c>
      <c r="M25" s="49">
        <f>I25-D25</f>
        <v>7.397999999999996</v>
      </c>
      <c r="P25" s="1"/>
    </row>
    <row r="26" spans="1:16" s="7" customFormat="1" ht="12.75" hidden="1">
      <c r="A26" s="21"/>
      <c r="B26" s="73" t="s">
        <v>38</v>
      </c>
      <c r="C26" s="36">
        <v>52.54</v>
      </c>
      <c r="D26" s="47">
        <f>C26*600*0.3/100</f>
        <v>94.572</v>
      </c>
      <c r="E26" s="48">
        <v>169.95</v>
      </c>
      <c r="F26" s="49">
        <f>E26*600*0.3/100</f>
        <v>305.91</v>
      </c>
      <c r="G26" s="49">
        <f>E26*600*0.2/100</f>
        <v>203.94</v>
      </c>
      <c r="H26" s="49">
        <f>E26*600*0.15/100</f>
        <v>152.955</v>
      </c>
      <c r="I26" s="49">
        <f>E26*600*0.1/100</f>
        <v>101.97</v>
      </c>
      <c r="J26" s="49">
        <f>F26-D26</f>
        <v>211.33800000000002</v>
      </c>
      <c r="K26" s="49">
        <f>G26-D26</f>
        <v>109.368</v>
      </c>
      <c r="L26" s="49">
        <f>H26-D26</f>
        <v>58.38300000000001</v>
      </c>
      <c r="M26" s="49">
        <f>I26-D26</f>
        <v>7.397999999999996</v>
      </c>
      <c r="P26" s="1"/>
    </row>
    <row r="27" spans="1:16" s="7" customFormat="1" ht="23.25">
      <c r="A27" s="21"/>
      <c r="B27" s="73" t="s">
        <v>39</v>
      </c>
      <c r="C27" s="36">
        <v>67.67</v>
      </c>
      <c r="D27" s="47">
        <f>C27*600*0.3/100</f>
        <v>121.80600000000003</v>
      </c>
      <c r="E27" s="48">
        <v>145.99</v>
      </c>
      <c r="F27" s="49">
        <f>E27*600*0.3/100</f>
        <v>262.78200000000004</v>
      </c>
      <c r="G27" s="49">
        <f>E27*600*0.2/100</f>
        <v>175.188</v>
      </c>
      <c r="H27" s="49">
        <f>E27*600*0.15/100</f>
        <v>131.391</v>
      </c>
      <c r="I27" s="49">
        <f>E27*600*0.1/100</f>
        <v>87.594</v>
      </c>
      <c r="J27" s="49">
        <f>F27-D27</f>
        <v>140.976</v>
      </c>
      <c r="K27" s="49">
        <f>G27-D27</f>
        <v>53.38199999999996</v>
      </c>
      <c r="L27" s="49">
        <f>H27-D27</f>
        <v>9.584999999999965</v>
      </c>
      <c r="M27" s="49">
        <f>I27-D27</f>
        <v>-34.21200000000003</v>
      </c>
      <c r="P27" s="1"/>
    </row>
    <row r="28" spans="1:16" s="7" customFormat="1" ht="12.75" hidden="1">
      <c r="A28" s="21"/>
      <c r="B28" s="73" t="s">
        <v>40</v>
      </c>
      <c r="C28" s="36">
        <v>68.98</v>
      </c>
      <c r="D28" s="47">
        <f>C28*600*0.3/100</f>
        <v>124.16400000000002</v>
      </c>
      <c r="E28" s="48">
        <v>158.49</v>
      </c>
      <c r="F28" s="49">
        <f>E28*600*0.3/100</f>
        <v>285.28200000000004</v>
      </c>
      <c r="G28" s="49">
        <f>E28*600*0.2/100</f>
        <v>190.188</v>
      </c>
      <c r="H28" s="49">
        <f>E28*600*0.15/100</f>
        <v>142.641</v>
      </c>
      <c r="I28" s="49">
        <f>E28*600*0.1/100</f>
        <v>95.094</v>
      </c>
      <c r="J28" s="49">
        <f>F28-D28</f>
        <v>161.11800000000002</v>
      </c>
      <c r="K28" s="49">
        <f>G28-D28</f>
        <v>66.02399999999997</v>
      </c>
      <c r="L28" s="49">
        <f>H28-D28</f>
        <v>18.476999999999975</v>
      </c>
      <c r="M28" s="49">
        <f>I28-D28</f>
        <v>-29.07000000000002</v>
      </c>
      <c r="P28" s="1"/>
    </row>
    <row r="29" spans="1:16" s="7" customFormat="1" ht="12.75" hidden="1">
      <c r="A29" s="21"/>
      <c r="B29" s="73" t="s">
        <v>41</v>
      </c>
      <c r="C29" s="36">
        <v>15.66</v>
      </c>
      <c r="D29" s="47">
        <f>C29*600*0.3/100</f>
        <v>28.188000000000006</v>
      </c>
      <c r="E29" s="48">
        <v>161.97</v>
      </c>
      <c r="F29" s="49">
        <f>E29*600*0.3/100</f>
        <v>291.54600000000005</v>
      </c>
      <c r="G29" s="49">
        <f>E29*600*0.2/100</f>
        <v>194.364</v>
      </c>
      <c r="H29" s="49">
        <f>E29*600*0.15/100</f>
        <v>145.773</v>
      </c>
      <c r="I29" s="49">
        <f>E29*600*0.1/100</f>
        <v>97.182</v>
      </c>
      <c r="J29" s="49">
        <f>F29-D29</f>
        <v>263.35800000000006</v>
      </c>
      <c r="K29" s="49">
        <f>G29-D29</f>
        <v>166.176</v>
      </c>
      <c r="L29" s="49">
        <f>H29-D29</f>
        <v>117.585</v>
      </c>
      <c r="M29" s="49">
        <f>I29-D29</f>
        <v>68.994</v>
      </c>
      <c r="P29" s="1"/>
    </row>
    <row r="30" spans="1:16" s="7" customFormat="1" ht="12.75" hidden="1">
      <c r="A30" s="21"/>
      <c r="B30" s="73" t="s">
        <v>42</v>
      </c>
      <c r="C30" s="36">
        <v>15.66</v>
      </c>
      <c r="D30" s="47">
        <f>C30*600*0.3/100</f>
        <v>28.188000000000006</v>
      </c>
      <c r="E30" s="48">
        <v>161.97</v>
      </c>
      <c r="F30" s="49">
        <f>E30*600*0.3/100</f>
        <v>291.54600000000005</v>
      </c>
      <c r="G30" s="49">
        <f>E30*600*0.2/100</f>
        <v>194.364</v>
      </c>
      <c r="H30" s="49">
        <f>E30*600*0.15/100</f>
        <v>145.773</v>
      </c>
      <c r="I30" s="49">
        <f>E30*600*0.1/100</f>
        <v>97.182</v>
      </c>
      <c r="J30" s="49">
        <f>F30-D30</f>
        <v>263.35800000000006</v>
      </c>
      <c r="K30" s="49">
        <f>G30-D30</f>
        <v>166.176</v>
      </c>
      <c r="L30" s="49">
        <f>H30-D30</f>
        <v>117.585</v>
      </c>
      <c r="M30" s="49">
        <f>I30-D30</f>
        <v>68.994</v>
      </c>
      <c r="P30" s="1"/>
    </row>
    <row r="31" spans="1:16" s="13" customFormat="1" ht="12.75">
      <c r="A31" s="37"/>
      <c r="B31" s="75"/>
      <c r="C31" s="36"/>
      <c r="D31" s="47"/>
      <c r="E31" s="48"/>
      <c r="F31" s="49"/>
      <c r="G31" s="49"/>
      <c r="H31" s="49"/>
      <c r="I31" s="49"/>
      <c r="J31" s="49"/>
      <c r="K31" s="49"/>
      <c r="L31" s="49"/>
      <c r="M31" s="49"/>
      <c r="P31" s="4"/>
    </row>
    <row r="32" spans="1:16" s="7" customFormat="1" ht="23.25">
      <c r="A32" s="21"/>
      <c r="B32" s="74" t="s">
        <v>362</v>
      </c>
      <c r="C32" s="36"/>
      <c r="D32" s="47"/>
      <c r="E32" s="41"/>
      <c r="F32" s="49"/>
      <c r="G32" s="49"/>
      <c r="H32" s="49"/>
      <c r="I32" s="49"/>
      <c r="J32" s="49"/>
      <c r="K32" s="49"/>
      <c r="L32" s="49"/>
      <c r="M32" s="49"/>
      <c r="P32" s="1"/>
    </row>
    <row r="33" spans="1:16" s="7" customFormat="1" ht="23.25">
      <c r="A33" s="21"/>
      <c r="B33" s="73" t="s">
        <v>44</v>
      </c>
      <c r="C33" s="36">
        <v>109.72</v>
      </c>
      <c r="D33" s="47">
        <f>C33*600*0.3/100</f>
        <v>197.496</v>
      </c>
      <c r="E33" s="48">
        <v>170.43</v>
      </c>
      <c r="F33" s="49">
        <f>E33*600*0.3/100</f>
        <v>306.77400000000006</v>
      </c>
      <c r="G33" s="49">
        <f>E33*600*0.2/100</f>
        <v>204.51600000000002</v>
      </c>
      <c r="H33" s="49">
        <f>E33*600*0.15/100</f>
        <v>153.387</v>
      </c>
      <c r="I33" s="49">
        <f>E33*600*0.1/100</f>
        <v>102.25800000000001</v>
      </c>
      <c r="J33" s="49">
        <f>F33-D33</f>
        <v>109.27800000000005</v>
      </c>
      <c r="K33" s="49">
        <f>G33-D33</f>
        <v>7.02000000000001</v>
      </c>
      <c r="L33" s="49">
        <f>H33-D33</f>
        <v>-44.10900000000001</v>
      </c>
      <c r="M33" s="49">
        <f>I33-D33</f>
        <v>-95.238</v>
      </c>
      <c r="P33" s="1"/>
    </row>
    <row r="34" spans="1:16" s="7" customFormat="1" ht="23.25">
      <c r="A34" s="21"/>
      <c r="B34" s="73" t="s">
        <v>45</v>
      </c>
      <c r="C34" s="36">
        <v>97.91</v>
      </c>
      <c r="D34" s="47">
        <f>C34*600*0.3/100</f>
        <v>176.23800000000003</v>
      </c>
      <c r="E34" s="48">
        <v>164.42</v>
      </c>
      <c r="F34" s="49">
        <f>E34*600*0.3/100</f>
        <v>295.95599999999996</v>
      </c>
      <c r="G34" s="49">
        <f>E34*600*0.2/100</f>
        <v>197.30399999999997</v>
      </c>
      <c r="H34" s="49">
        <f>E34*600*0.15/100</f>
        <v>147.97799999999998</v>
      </c>
      <c r="I34" s="49">
        <f>E34*600*0.1/100</f>
        <v>98.65199999999999</v>
      </c>
      <c r="J34" s="49">
        <f>F34-D34</f>
        <v>119.71799999999993</v>
      </c>
      <c r="K34" s="49">
        <f>G34-D34</f>
        <v>21.065999999999946</v>
      </c>
      <c r="L34" s="49">
        <f>H34-D34</f>
        <v>-28.260000000000048</v>
      </c>
      <c r="M34" s="49">
        <f>I34-D34</f>
        <v>-77.58600000000004</v>
      </c>
      <c r="P34" s="1"/>
    </row>
    <row r="35" spans="1:16" s="7" customFormat="1" ht="23.25">
      <c r="A35" s="21"/>
      <c r="B35" s="73" t="s">
        <v>46</v>
      </c>
      <c r="C35" s="36">
        <v>97.91</v>
      </c>
      <c r="D35" s="47">
        <f>C35*600*0.3/100</f>
        <v>176.23800000000003</v>
      </c>
      <c r="E35" s="48">
        <v>150.43</v>
      </c>
      <c r="F35" s="49">
        <f>E35*600*0.3/100</f>
        <v>270.77400000000006</v>
      </c>
      <c r="G35" s="49">
        <f>E35*600*0.2/100</f>
        <v>180.51600000000002</v>
      </c>
      <c r="H35" s="49">
        <f>E35*600*0.15/100</f>
        <v>135.387</v>
      </c>
      <c r="I35" s="49">
        <f>E35*600*0.1/100</f>
        <v>90.25800000000001</v>
      </c>
      <c r="J35" s="49">
        <f>F35-D35</f>
        <v>94.53600000000003</v>
      </c>
      <c r="K35" s="49">
        <f>G35-D35</f>
        <v>4.277999999999992</v>
      </c>
      <c r="L35" s="49">
        <f>H35-D35</f>
        <v>-40.85100000000003</v>
      </c>
      <c r="M35" s="49">
        <f>I35-D35</f>
        <v>-85.98000000000002</v>
      </c>
      <c r="P35" s="1"/>
    </row>
    <row r="36" spans="1:16" s="7" customFormat="1" ht="12.75">
      <c r="A36" s="21"/>
      <c r="B36" s="73" t="s">
        <v>47</v>
      </c>
      <c r="C36" s="36">
        <v>86.76</v>
      </c>
      <c r="D36" s="47">
        <f>C36*600*0.3/100</f>
        <v>156.16800000000003</v>
      </c>
      <c r="E36" s="48">
        <v>171.71</v>
      </c>
      <c r="F36" s="49">
        <f>E36*600*0.3/100</f>
        <v>309.07800000000003</v>
      </c>
      <c r="G36" s="49">
        <f>E36*600*0.2/100</f>
        <v>206.05200000000002</v>
      </c>
      <c r="H36" s="49">
        <f>E36*600*0.15/100</f>
        <v>154.539</v>
      </c>
      <c r="I36" s="49">
        <f>E36*600*0.1/100</f>
        <v>103.02600000000001</v>
      </c>
      <c r="J36" s="49">
        <f>F36-D36</f>
        <v>152.91</v>
      </c>
      <c r="K36" s="49">
        <f>G36-D36</f>
        <v>49.883999999999986</v>
      </c>
      <c r="L36" s="49">
        <f>H36-D36</f>
        <v>-1.6290000000000475</v>
      </c>
      <c r="M36" s="49">
        <f>I36-D36</f>
        <v>-53.142000000000024</v>
      </c>
      <c r="P36" s="1"/>
    </row>
    <row r="37" spans="1:16" s="7" customFormat="1" ht="23.25">
      <c r="A37" s="21"/>
      <c r="B37" s="73" t="s">
        <v>48</v>
      </c>
      <c r="C37" s="36">
        <v>115.35</v>
      </c>
      <c r="D37" s="47">
        <f>C37*600*0.3/100</f>
        <v>207.63000000000002</v>
      </c>
      <c r="E37" s="48">
        <v>180.66</v>
      </c>
      <c r="F37" s="49">
        <f>E37*600*0.3/100</f>
        <v>325.18800000000005</v>
      </c>
      <c r="G37" s="49">
        <f>E37*600*0.2/100</f>
        <v>216.792</v>
      </c>
      <c r="H37" s="49">
        <f>E37*600*0.15/100</f>
        <v>162.594</v>
      </c>
      <c r="I37" s="49">
        <f>E37*600*0.1/100</f>
        <v>108.396</v>
      </c>
      <c r="J37" s="49">
        <f>F37-D37</f>
        <v>117.55800000000002</v>
      </c>
      <c r="K37" s="49">
        <f>G37-D37</f>
        <v>9.161999999999978</v>
      </c>
      <c r="L37" s="49">
        <f>H37-D37</f>
        <v>-45.03600000000003</v>
      </c>
      <c r="M37" s="49">
        <f>I37-D37</f>
        <v>-99.23400000000002</v>
      </c>
      <c r="P37" s="1"/>
    </row>
    <row r="38" spans="1:16" s="7" customFormat="1" ht="12.75" hidden="1">
      <c r="A38" s="21"/>
      <c r="B38" s="73" t="s">
        <v>49</v>
      </c>
      <c r="C38" s="36">
        <v>97.91</v>
      </c>
      <c r="D38" s="47">
        <f>C38*600*0.3/100</f>
        <v>176.23800000000003</v>
      </c>
      <c r="E38" s="48">
        <v>164.42</v>
      </c>
      <c r="F38" s="49">
        <f>E38*600*0.3/100</f>
        <v>295.95599999999996</v>
      </c>
      <c r="G38" s="49">
        <f>E38*600*0.2/100</f>
        <v>197.30399999999997</v>
      </c>
      <c r="H38" s="49">
        <f>E38*600*0.15/100</f>
        <v>147.97799999999998</v>
      </c>
      <c r="I38" s="49">
        <f>E38*600*0.1/100</f>
        <v>98.65199999999999</v>
      </c>
      <c r="J38" s="49">
        <f>F38-D38</f>
        <v>119.71799999999993</v>
      </c>
      <c r="K38" s="49">
        <f>G38-D38</f>
        <v>21.065999999999946</v>
      </c>
      <c r="L38" s="49">
        <f>H38-D38</f>
        <v>-28.260000000000048</v>
      </c>
      <c r="M38" s="49">
        <f>I38-D38</f>
        <v>-77.58600000000004</v>
      </c>
      <c r="P38" s="1"/>
    </row>
    <row r="39" spans="1:16" s="7" customFormat="1" ht="23.25">
      <c r="A39" s="21"/>
      <c r="B39" s="73" t="s">
        <v>50</v>
      </c>
      <c r="C39" s="36">
        <v>109.72</v>
      </c>
      <c r="D39" s="47">
        <f>C39*600*0.3/100</f>
        <v>197.496</v>
      </c>
      <c r="E39" s="48">
        <v>171.74</v>
      </c>
      <c r="F39" s="49">
        <f>E39*600*0.3/100</f>
        <v>309.13200000000006</v>
      </c>
      <c r="G39" s="49">
        <f>E39*600*0.2/100</f>
        <v>206.08800000000002</v>
      </c>
      <c r="H39" s="49">
        <f>E39*600*0.15/100</f>
        <v>154.56599999999997</v>
      </c>
      <c r="I39" s="49">
        <f>E39*600*0.1/100</f>
        <v>103.04400000000001</v>
      </c>
      <c r="J39" s="49">
        <f>F39-D39</f>
        <v>111.63600000000005</v>
      </c>
      <c r="K39" s="49">
        <f>G39-D39</f>
        <v>8.592000000000013</v>
      </c>
      <c r="L39" s="49">
        <f>H39-D39</f>
        <v>-42.930000000000035</v>
      </c>
      <c r="M39" s="49">
        <f>I39-D39</f>
        <v>-94.452</v>
      </c>
      <c r="P39" s="1"/>
    </row>
    <row r="40" spans="1:16" s="7" customFormat="1" ht="12.75" hidden="1">
      <c r="A40" s="21"/>
      <c r="B40" s="73" t="s">
        <v>51</v>
      </c>
      <c r="C40" s="36">
        <v>109.72</v>
      </c>
      <c r="D40" s="47">
        <f>C40*600*0.3/100</f>
        <v>197.496</v>
      </c>
      <c r="E40" s="48">
        <v>170.13</v>
      </c>
      <c r="F40" s="49">
        <f>E40*600*0.3/100</f>
        <v>306.23400000000004</v>
      </c>
      <c r="G40" s="49">
        <f>E40*600*0.2/100</f>
        <v>204.15600000000003</v>
      </c>
      <c r="H40" s="49">
        <f>E40*600*0.15/100</f>
        <v>153.117</v>
      </c>
      <c r="I40" s="49">
        <f>E40*600*0.1/100</f>
        <v>102.07800000000002</v>
      </c>
      <c r="J40" s="49">
        <f>F40-D40</f>
        <v>108.73800000000003</v>
      </c>
      <c r="K40" s="49">
        <f>G40-D40</f>
        <v>6.660000000000025</v>
      </c>
      <c r="L40" s="49">
        <f>H40-D40</f>
        <v>-44.37900000000002</v>
      </c>
      <c r="M40" s="49">
        <f>I40-D40</f>
        <v>-95.41799999999999</v>
      </c>
      <c r="P40" s="1"/>
    </row>
    <row r="41" spans="1:16" s="7" customFormat="1" ht="23.25">
      <c r="A41" s="21"/>
      <c r="B41" s="73" t="s">
        <v>52</v>
      </c>
      <c r="C41" s="36">
        <v>45.23</v>
      </c>
      <c r="D41" s="47">
        <f>C41*600*0.3/100</f>
        <v>81.414</v>
      </c>
      <c r="E41" s="48">
        <v>121.67</v>
      </c>
      <c r="F41" s="49">
        <f>E41*600*0.3/100</f>
        <v>219.00600000000003</v>
      </c>
      <c r="G41" s="49">
        <f>E41*600*0.2/100</f>
        <v>146.00400000000002</v>
      </c>
      <c r="H41" s="49">
        <f>E41*600*0.15/100</f>
        <v>109.50299999999999</v>
      </c>
      <c r="I41" s="49">
        <f>E41*600*0.1/100</f>
        <v>73.00200000000001</v>
      </c>
      <c r="J41" s="49">
        <f>F41-D41</f>
        <v>137.59200000000004</v>
      </c>
      <c r="K41" s="49">
        <f>G41-D41</f>
        <v>64.59000000000002</v>
      </c>
      <c r="L41" s="49">
        <f>H41-D41</f>
        <v>28.088999999999984</v>
      </c>
      <c r="M41" s="49">
        <f>I41-D41</f>
        <v>-8.411999999999992</v>
      </c>
      <c r="P41" s="1"/>
    </row>
    <row r="42" spans="1:16" s="7" customFormat="1" ht="12.75" hidden="1">
      <c r="A42" s="21"/>
      <c r="B42" s="73" t="s">
        <v>53</v>
      </c>
      <c r="C42" s="36">
        <v>45.23</v>
      </c>
      <c r="D42" s="47">
        <f>C42*600*0.3/100</f>
        <v>81.414</v>
      </c>
      <c r="E42" s="48">
        <v>121.67</v>
      </c>
      <c r="F42" s="49">
        <f>E42*600*0.3/100</f>
        <v>219.00600000000003</v>
      </c>
      <c r="G42" s="49">
        <f>E42*600*0.2/100</f>
        <v>146.00400000000002</v>
      </c>
      <c r="H42" s="49">
        <f>E42*600*0.15/100</f>
        <v>109.50299999999999</v>
      </c>
      <c r="I42" s="49">
        <f>E42*600*0.1/100</f>
        <v>73.00200000000001</v>
      </c>
      <c r="J42" s="49">
        <f>F42-D42</f>
        <v>137.59200000000004</v>
      </c>
      <c r="K42" s="49">
        <f>G42-D42</f>
        <v>64.59000000000002</v>
      </c>
      <c r="L42" s="49">
        <f>H42-D42</f>
        <v>28.088999999999984</v>
      </c>
      <c r="M42" s="49">
        <f>I42-D42</f>
        <v>-8.411999999999992</v>
      </c>
      <c r="P42" s="1"/>
    </row>
    <row r="43" spans="1:16" s="7" customFormat="1" ht="12.75" hidden="1">
      <c r="A43" s="21"/>
      <c r="B43" s="73" t="s">
        <v>54</v>
      </c>
      <c r="C43" s="36">
        <v>45.23</v>
      </c>
      <c r="D43" s="47">
        <f>C43*600*0.3/100</f>
        <v>81.414</v>
      </c>
      <c r="E43" s="48">
        <v>121.67</v>
      </c>
      <c r="F43" s="49">
        <f>E43*600*0.3/100</f>
        <v>219.00600000000003</v>
      </c>
      <c r="G43" s="49">
        <f>E43*600*0.2/100</f>
        <v>146.00400000000002</v>
      </c>
      <c r="H43" s="49">
        <f>E43*600*0.15/100</f>
        <v>109.50299999999999</v>
      </c>
      <c r="I43" s="49">
        <f>E43*600*0.1/100</f>
        <v>73.00200000000001</v>
      </c>
      <c r="J43" s="49">
        <f>F43-D43</f>
        <v>137.59200000000004</v>
      </c>
      <c r="K43" s="49">
        <f>G43-D43</f>
        <v>64.59000000000002</v>
      </c>
      <c r="L43" s="49">
        <f>H43-D43</f>
        <v>28.088999999999984</v>
      </c>
      <c r="M43" s="49">
        <f>I43-D43</f>
        <v>-8.411999999999992</v>
      </c>
      <c r="P43" s="1"/>
    </row>
    <row r="44" spans="1:16" s="7" customFormat="1" ht="12.75" hidden="1">
      <c r="A44" s="21"/>
      <c r="B44" s="73" t="s">
        <v>55</v>
      </c>
      <c r="C44" s="36">
        <v>45.23</v>
      </c>
      <c r="D44" s="47">
        <f>C44*600*0.3/100</f>
        <v>81.414</v>
      </c>
      <c r="E44" s="48">
        <v>121.67</v>
      </c>
      <c r="F44" s="49">
        <f>E44*600*0.3/100</f>
        <v>219.00600000000003</v>
      </c>
      <c r="G44" s="49">
        <f>E44*600*0.2/100</f>
        <v>146.00400000000002</v>
      </c>
      <c r="H44" s="49">
        <f>E44*600*0.15/100</f>
        <v>109.50299999999999</v>
      </c>
      <c r="I44" s="49">
        <f>E44*600*0.1/100</f>
        <v>73.00200000000001</v>
      </c>
      <c r="J44" s="49">
        <f>F44-D44</f>
        <v>137.59200000000004</v>
      </c>
      <c r="K44" s="49">
        <f>G44-D44</f>
        <v>64.59000000000002</v>
      </c>
      <c r="L44" s="49">
        <f>H44-D44</f>
        <v>28.088999999999984</v>
      </c>
      <c r="M44" s="49">
        <f>I44-D44</f>
        <v>-8.411999999999992</v>
      </c>
      <c r="P44" s="1"/>
    </row>
    <row r="45" spans="1:16" s="7" customFormat="1" ht="12.75" hidden="1">
      <c r="A45" s="21"/>
      <c r="B45" s="73" t="s">
        <v>56</v>
      </c>
      <c r="C45" s="36">
        <v>45.23</v>
      </c>
      <c r="D45" s="47">
        <f>C45*600*0.3/100</f>
        <v>81.414</v>
      </c>
      <c r="E45" s="48">
        <v>121.67</v>
      </c>
      <c r="F45" s="49">
        <f>E45*600*0.3/100</f>
        <v>219.00600000000003</v>
      </c>
      <c r="G45" s="49">
        <f>E45*600*0.2/100</f>
        <v>146.00400000000002</v>
      </c>
      <c r="H45" s="49">
        <f>E45*600*0.15/100</f>
        <v>109.50299999999999</v>
      </c>
      <c r="I45" s="49">
        <f>E45*600*0.1/100</f>
        <v>73.00200000000001</v>
      </c>
      <c r="J45" s="49">
        <f>F45-D45</f>
        <v>137.59200000000004</v>
      </c>
      <c r="K45" s="49">
        <f>G45-D45</f>
        <v>64.59000000000002</v>
      </c>
      <c r="L45" s="49">
        <f>H45-D45</f>
        <v>28.088999999999984</v>
      </c>
      <c r="M45" s="49">
        <f>I45-D45</f>
        <v>-8.411999999999992</v>
      </c>
      <c r="P45" s="1"/>
    </row>
    <row r="46" spans="1:16" s="7" customFormat="1" ht="12.75" hidden="1">
      <c r="A46" s="21"/>
      <c r="B46" s="73" t="s">
        <v>57</v>
      </c>
      <c r="C46" s="36">
        <v>45.23</v>
      </c>
      <c r="D46" s="47">
        <f>C46*600*0.3/100</f>
        <v>81.414</v>
      </c>
      <c r="E46" s="48">
        <v>121.67</v>
      </c>
      <c r="F46" s="49">
        <f>E46*600*0.3/100</f>
        <v>219.00600000000003</v>
      </c>
      <c r="G46" s="49">
        <f>E46*600*0.2/100</f>
        <v>146.00400000000002</v>
      </c>
      <c r="H46" s="49">
        <f>E46*600*0.15/100</f>
        <v>109.50299999999999</v>
      </c>
      <c r="I46" s="49">
        <f>E46*600*0.1/100</f>
        <v>73.00200000000001</v>
      </c>
      <c r="J46" s="49">
        <f>F46-D46</f>
        <v>137.59200000000004</v>
      </c>
      <c r="K46" s="49">
        <f>G46-D46</f>
        <v>64.59000000000002</v>
      </c>
      <c r="L46" s="49">
        <f>H46-D46</f>
        <v>28.088999999999984</v>
      </c>
      <c r="M46" s="49">
        <f>I46-D46</f>
        <v>-8.411999999999992</v>
      </c>
      <c r="P46" s="1"/>
    </row>
    <row r="47" spans="1:16" s="7" customFormat="1" ht="12.75" hidden="1">
      <c r="A47" s="21"/>
      <c r="B47" s="73" t="s">
        <v>58</v>
      </c>
      <c r="C47" s="36">
        <v>45.23</v>
      </c>
      <c r="D47" s="47">
        <f>C47*600*0.3/100</f>
        <v>81.414</v>
      </c>
      <c r="E47" s="48">
        <v>121.67</v>
      </c>
      <c r="F47" s="49">
        <f>E47*600*0.3/100</f>
        <v>219.00600000000003</v>
      </c>
      <c r="G47" s="49">
        <f>E47*600*0.2/100</f>
        <v>146.00400000000002</v>
      </c>
      <c r="H47" s="49">
        <f>E47*600*0.15/100</f>
        <v>109.50299999999999</v>
      </c>
      <c r="I47" s="49">
        <f>E47*600*0.1/100</f>
        <v>73.00200000000001</v>
      </c>
      <c r="J47" s="49">
        <f>F47-D47</f>
        <v>137.59200000000004</v>
      </c>
      <c r="K47" s="49">
        <f>G47-D47</f>
        <v>64.59000000000002</v>
      </c>
      <c r="L47" s="49">
        <f>H47-D47</f>
        <v>28.088999999999984</v>
      </c>
      <c r="M47" s="49">
        <f>I47-D47</f>
        <v>-8.411999999999992</v>
      </c>
      <c r="P47" s="1"/>
    </row>
    <row r="48" spans="1:16" s="7" customFormat="1" ht="12.75">
      <c r="A48" s="21"/>
      <c r="B48" s="73"/>
      <c r="C48" s="36"/>
      <c r="D48" s="47"/>
      <c r="E48" s="48"/>
      <c r="F48" s="49"/>
      <c r="G48" s="49"/>
      <c r="H48" s="49"/>
      <c r="I48" s="49"/>
      <c r="J48" s="49"/>
      <c r="K48" s="49"/>
      <c r="L48" s="49"/>
      <c r="M48" s="49"/>
      <c r="P48" s="1"/>
    </row>
    <row r="49" spans="1:16" s="7" customFormat="1" ht="23.25">
      <c r="A49" s="21"/>
      <c r="B49" s="74" t="s">
        <v>363</v>
      </c>
      <c r="C49" s="36"/>
      <c r="D49" s="47"/>
      <c r="E49" s="41"/>
      <c r="F49" s="49"/>
      <c r="G49" s="49"/>
      <c r="H49" s="49"/>
      <c r="I49" s="49"/>
      <c r="J49" s="49"/>
      <c r="K49" s="49"/>
      <c r="L49" s="49"/>
      <c r="M49" s="49"/>
      <c r="P49" s="1"/>
    </row>
    <row r="50" spans="1:16" s="7" customFormat="1" ht="23.25">
      <c r="A50" s="21"/>
      <c r="B50" s="73" t="s">
        <v>60</v>
      </c>
      <c r="C50" s="36">
        <v>325.3</v>
      </c>
      <c r="D50" s="47">
        <f>C50*600*0.3/100</f>
        <v>585.5400000000001</v>
      </c>
      <c r="E50" s="48">
        <v>621.37</v>
      </c>
      <c r="F50" s="49">
        <f>E50*600*0.3/100</f>
        <v>1118.4660000000001</v>
      </c>
      <c r="G50" s="49">
        <f>E50*600*0.2/100</f>
        <v>745.6440000000001</v>
      </c>
      <c r="H50" s="49">
        <f>E50*600*0.15/100</f>
        <v>559.233</v>
      </c>
      <c r="I50" s="49">
        <f>E50*600*0.1/100</f>
        <v>372.82200000000006</v>
      </c>
      <c r="J50" s="49">
        <f>F50-D50</f>
        <v>532.926</v>
      </c>
      <c r="K50" s="49">
        <f>G50-D50</f>
        <v>160.10400000000004</v>
      </c>
      <c r="L50" s="49">
        <f>H50-D50</f>
        <v>-26.30700000000013</v>
      </c>
      <c r="M50" s="49">
        <f>I50-D50</f>
        <v>-212.71800000000002</v>
      </c>
      <c r="P50" s="1"/>
    </row>
    <row r="51" spans="1:16" s="7" customFormat="1" ht="23.25">
      <c r="A51" s="21"/>
      <c r="B51" s="73" t="s">
        <v>61</v>
      </c>
      <c r="C51" s="36">
        <v>309.4</v>
      </c>
      <c r="D51" s="47">
        <f>C51*600*0.3/100</f>
        <v>556.9200000000001</v>
      </c>
      <c r="E51" s="48">
        <v>609.12</v>
      </c>
      <c r="F51" s="49">
        <f>E51*600*0.3/100</f>
        <v>1096.4160000000002</v>
      </c>
      <c r="G51" s="49">
        <f>E51*600*0.2/100</f>
        <v>730.9440000000001</v>
      </c>
      <c r="H51" s="49">
        <f>E51*600*0.15/100</f>
        <v>548.208</v>
      </c>
      <c r="I51" s="49">
        <f>E51*600*0.1/100</f>
        <v>365.47200000000004</v>
      </c>
      <c r="J51" s="49">
        <f>F51-D51</f>
        <v>539.4960000000001</v>
      </c>
      <c r="K51" s="49">
        <f>G51-D51</f>
        <v>174.024</v>
      </c>
      <c r="L51" s="49">
        <f>H51-D51</f>
        <v>-8.712000000000103</v>
      </c>
      <c r="M51" s="49">
        <f>I51-D51</f>
        <v>-191.44800000000004</v>
      </c>
      <c r="P51" s="1"/>
    </row>
    <row r="52" spans="1:16" s="7" customFormat="1" ht="23.25">
      <c r="A52" s="21"/>
      <c r="B52" s="73" t="s">
        <v>62</v>
      </c>
      <c r="C52" s="36">
        <v>313.47</v>
      </c>
      <c r="D52" s="47">
        <f>C52*600*0.3/100</f>
        <v>564.2460000000002</v>
      </c>
      <c r="E52" s="48">
        <v>614.85</v>
      </c>
      <c r="F52" s="49">
        <f>E52*600*0.3/100</f>
        <v>1106.7300000000002</v>
      </c>
      <c r="G52" s="49">
        <f>E52*600*0.2/100</f>
        <v>737.82</v>
      </c>
      <c r="H52" s="49">
        <f>E52*600*0.15/100</f>
        <v>553.365</v>
      </c>
      <c r="I52" s="49">
        <f>E52*600*0.1/100</f>
        <v>368.91</v>
      </c>
      <c r="J52" s="49">
        <f>F52-D52</f>
        <v>542.484</v>
      </c>
      <c r="K52" s="49">
        <f>G52-D52</f>
        <v>173.57399999999984</v>
      </c>
      <c r="L52" s="49">
        <f>H52-D52</f>
        <v>-10.8810000000002</v>
      </c>
      <c r="M52" s="49">
        <f>I52-D52</f>
        <v>-195.33600000000018</v>
      </c>
      <c r="P52" s="1"/>
    </row>
    <row r="53" spans="1:16" s="7" customFormat="1" ht="12.75" hidden="1">
      <c r="A53" s="21"/>
      <c r="B53" s="73" t="s">
        <v>63</v>
      </c>
      <c r="C53" s="36">
        <v>309.4</v>
      </c>
      <c r="D53" s="47">
        <f>C53*600*0.3/100</f>
        <v>556.9200000000001</v>
      </c>
      <c r="E53" s="48">
        <v>609.12</v>
      </c>
      <c r="F53" s="49">
        <f>E53*600*0.3/100</f>
        <v>1096.4160000000002</v>
      </c>
      <c r="G53" s="49">
        <f>E53*600*0.2/100</f>
        <v>730.9440000000001</v>
      </c>
      <c r="H53" s="49">
        <f>E53*600*0.15/100</f>
        <v>548.208</v>
      </c>
      <c r="I53" s="49">
        <f>E53*600*0.1/100</f>
        <v>365.47200000000004</v>
      </c>
      <c r="J53" s="49">
        <f>F53-D53</f>
        <v>539.4960000000001</v>
      </c>
      <c r="K53" s="49">
        <f>G53-D53</f>
        <v>174.024</v>
      </c>
      <c r="L53" s="49">
        <f>H53-D53</f>
        <v>-8.712000000000103</v>
      </c>
      <c r="M53" s="49">
        <f>I53-D53</f>
        <v>-191.44800000000004</v>
      </c>
      <c r="P53" s="1"/>
    </row>
    <row r="54" spans="1:16" s="7" customFormat="1" ht="12.75" hidden="1">
      <c r="A54" s="21"/>
      <c r="B54" s="73" t="s">
        <v>64</v>
      </c>
      <c r="C54" s="36">
        <v>325.3</v>
      </c>
      <c r="D54" s="47">
        <f>C54*600*0.3/100</f>
        <v>585.5400000000001</v>
      </c>
      <c r="E54" s="48">
        <v>621.37</v>
      </c>
      <c r="F54" s="49">
        <f>E54*600*0.3/100</f>
        <v>1118.4660000000001</v>
      </c>
      <c r="G54" s="49">
        <f>E54*600*0.2/100</f>
        <v>745.6440000000001</v>
      </c>
      <c r="H54" s="49">
        <f>E54*600*0.15/100</f>
        <v>559.233</v>
      </c>
      <c r="I54" s="49">
        <f>E54*600*0.1/100</f>
        <v>372.82200000000006</v>
      </c>
      <c r="J54" s="49">
        <f>F54-D54</f>
        <v>532.926</v>
      </c>
      <c r="K54" s="49">
        <f>G54-D54</f>
        <v>160.10400000000004</v>
      </c>
      <c r="L54" s="49">
        <f>H54-D54</f>
        <v>-26.30700000000013</v>
      </c>
      <c r="M54" s="49">
        <f>I54-D54</f>
        <v>-212.71800000000002</v>
      </c>
      <c r="P54" s="1"/>
    </row>
    <row r="55" spans="1:16" s="7" customFormat="1" ht="23.25">
      <c r="A55" s="21"/>
      <c r="B55" s="73" t="s">
        <v>65</v>
      </c>
      <c r="C55" s="36">
        <v>329.95</v>
      </c>
      <c r="D55" s="47">
        <f>C55*600*0.3/100</f>
        <v>593.9100000000001</v>
      </c>
      <c r="E55" s="48">
        <v>621.08</v>
      </c>
      <c r="F55" s="49">
        <f>E55*600*0.3/100</f>
        <v>1117.9440000000002</v>
      </c>
      <c r="G55" s="49">
        <f>E55*600*0.2/100</f>
        <v>745.296</v>
      </c>
      <c r="H55" s="49">
        <f>E55*600*0.15/100</f>
        <v>558.972</v>
      </c>
      <c r="I55" s="49">
        <f>E55*600*0.1/100</f>
        <v>372.648</v>
      </c>
      <c r="J55" s="49">
        <f>F55-D55</f>
        <v>524.0340000000001</v>
      </c>
      <c r="K55" s="49">
        <f>G55-D55</f>
        <v>151.38599999999997</v>
      </c>
      <c r="L55" s="49">
        <f>H55-D55</f>
        <v>-34.9380000000001</v>
      </c>
      <c r="M55" s="49">
        <f>I55-D55</f>
        <v>-221.26200000000006</v>
      </c>
      <c r="P55" s="1"/>
    </row>
    <row r="56" spans="1:16" s="7" customFormat="1" ht="34.5">
      <c r="A56" s="21"/>
      <c r="B56" s="73" t="s">
        <v>66</v>
      </c>
      <c r="C56" s="36">
        <v>319.86</v>
      </c>
      <c r="D56" s="47">
        <f>C56*600*0.3/100</f>
        <v>575.748</v>
      </c>
      <c r="E56" s="48">
        <v>617.5</v>
      </c>
      <c r="F56" s="49">
        <f>E56*600*0.3/100</f>
        <v>1111.5000000000002</v>
      </c>
      <c r="G56" s="49">
        <f>E56*600*0.2/100</f>
        <v>741</v>
      </c>
      <c r="H56" s="49">
        <f>E56*600*0.15/100</f>
        <v>555.75</v>
      </c>
      <c r="I56" s="49">
        <f>E56*600*0.1/100</f>
        <v>370.5</v>
      </c>
      <c r="J56" s="49">
        <f>F56-D56</f>
        <v>535.7520000000002</v>
      </c>
      <c r="K56" s="49">
        <f>G56-D56</f>
        <v>165.25199999999995</v>
      </c>
      <c r="L56" s="49">
        <f>H56-D56</f>
        <v>-19.998000000000047</v>
      </c>
      <c r="M56" s="49">
        <f>I56-D56</f>
        <v>-205.24800000000005</v>
      </c>
      <c r="P56" s="1"/>
    </row>
    <row r="57" spans="1:16" s="7" customFormat="1" ht="23.25">
      <c r="A57" s="21"/>
      <c r="B57" s="73" t="s">
        <v>67</v>
      </c>
      <c r="C57" s="36">
        <v>331.39</v>
      </c>
      <c r="D57" s="47">
        <f>C57*600*0.3/100</f>
        <v>596.5020000000001</v>
      </c>
      <c r="E57" s="48">
        <v>619.14</v>
      </c>
      <c r="F57" s="49">
        <f>E57*600*0.3/100</f>
        <v>1114.4520000000002</v>
      </c>
      <c r="G57" s="49">
        <f>E57*600*0.2/100</f>
        <v>742.9680000000001</v>
      </c>
      <c r="H57" s="49">
        <f>E57*600*0.15/100</f>
        <v>557.226</v>
      </c>
      <c r="I57" s="49">
        <f>E57*600*0.1/100</f>
        <v>371.48400000000004</v>
      </c>
      <c r="J57" s="49">
        <f>F57-D57</f>
        <v>517.9500000000002</v>
      </c>
      <c r="K57" s="49">
        <f>G57-D57</f>
        <v>146.466</v>
      </c>
      <c r="L57" s="49">
        <f>H57-D57</f>
        <v>-39.27600000000007</v>
      </c>
      <c r="M57" s="49">
        <f>I57-D57</f>
        <v>-225.01800000000003</v>
      </c>
      <c r="P57" s="1"/>
    </row>
    <row r="58" spans="1:16" s="7" customFormat="1" ht="23.25">
      <c r="A58" s="21"/>
      <c r="B58" s="73" t="s">
        <v>68</v>
      </c>
      <c r="C58" s="36">
        <v>329.95</v>
      </c>
      <c r="D58" s="47">
        <f>C58*600*0.3/100</f>
        <v>593.9100000000001</v>
      </c>
      <c r="E58" s="48">
        <v>621.37</v>
      </c>
      <c r="F58" s="49">
        <f>E58*600*0.3/100</f>
        <v>1118.4660000000001</v>
      </c>
      <c r="G58" s="49">
        <f>E58*600*0.2/100</f>
        <v>745.6440000000001</v>
      </c>
      <c r="H58" s="49">
        <f>E58*600*0.15/100</f>
        <v>559.233</v>
      </c>
      <c r="I58" s="49">
        <f>E58*600*0.1/100</f>
        <v>372.82200000000006</v>
      </c>
      <c r="J58" s="49">
        <f>F58-D58</f>
        <v>524.556</v>
      </c>
      <c r="K58" s="49">
        <f>G58-D58</f>
        <v>151.73400000000004</v>
      </c>
      <c r="L58" s="49">
        <f>H58-D58</f>
        <v>-34.677000000000135</v>
      </c>
      <c r="M58" s="49">
        <f>I58-D58</f>
        <v>-221.08800000000002</v>
      </c>
      <c r="P58" s="1"/>
    </row>
    <row r="59" spans="1:16" s="7" customFormat="1" ht="34.5">
      <c r="A59" s="21"/>
      <c r="B59" s="73" t="s">
        <v>69</v>
      </c>
      <c r="C59" s="36">
        <v>325.3</v>
      </c>
      <c r="D59" s="47">
        <f>C59*600*0.3/100</f>
        <v>585.5400000000001</v>
      </c>
      <c r="E59" s="48">
        <v>621.37</v>
      </c>
      <c r="F59" s="49">
        <f>E59*600*0.3/100</f>
        <v>1118.4660000000001</v>
      </c>
      <c r="G59" s="49">
        <f>E59*600*0.2/100</f>
        <v>745.6440000000001</v>
      </c>
      <c r="H59" s="49">
        <f>E59*600*0.15/100</f>
        <v>559.233</v>
      </c>
      <c r="I59" s="49">
        <f>E59*600*0.1/100</f>
        <v>372.82200000000006</v>
      </c>
      <c r="J59" s="49">
        <f>F59-D59</f>
        <v>532.926</v>
      </c>
      <c r="K59" s="49">
        <f>G59-D59</f>
        <v>160.10400000000004</v>
      </c>
      <c r="L59" s="49">
        <f>H59-D59</f>
        <v>-26.30700000000013</v>
      </c>
      <c r="M59" s="49">
        <f>I59-D59</f>
        <v>-212.71800000000002</v>
      </c>
      <c r="P59" s="1"/>
    </row>
    <row r="60" spans="1:16" s="7" customFormat="1" ht="34.5">
      <c r="A60" s="21"/>
      <c r="B60" s="73" t="s">
        <v>70</v>
      </c>
      <c r="C60" s="36">
        <v>307.1</v>
      </c>
      <c r="D60" s="47">
        <f>C60*600*0.3/100</f>
        <v>552.7800000000001</v>
      </c>
      <c r="E60" s="48">
        <v>607.35</v>
      </c>
      <c r="F60" s="49">
        <f>E60*600*0.3/100</f>
        <v>1093.2300000000002</v>
      </c>
      <c r="G60" s="49">
        <f>E60*600*0.2/100</f>
        <v>728.82</v>
      </c>
      <c r="H60" s="49">
        <f>E60*600*0.15/100</f>
        <v>546.615</v>
      </c>
      <c r="I60" s="49">
        <f>E60*600*0.1/100</f>
        <v>364.41</v>
      </c>
      <c r="J60" s="49">
        <f>F60-D60</f>
        <v>540.4500000000002</v>
      </c>
      <c r="K60" s="49">
        <f>G60-D60</f>
        <v>176.03999999999996</v>
      </c>
      <c r="L60" s="49">
        <f>H60-D60</f>
        <v>-6.165000000000077</v>
      </c>
      <c r="M60" s="49">
        <f>I60-D60</f>
        <v>-188.37000000000006</v>
      </c>
      <c r="P60" s="1"/>
    </row>
    <row r="61" spans="1:16" s="7" customFormat="1" ht="23.25">
      <c r="A61" s="21"/>
      <c r="B61" s="73" t="s">
        <v>71</v>
      </c>
      <c r="C61" s="36">
        <v>329.94</v>
      </c>
      <c r="D61" s="47">
        <f>C61*600*0.3/100</f>
        <v>593.8920000000002</v>
      </c>
      <c r="E61" s="48">
        <v>620.99</v>
      </c>
      <c r="F61" s="49">
        <f>E61*600*0.3/100</f>
        <v>1117.7820000000002</v>
      </c>
      <c r="G61" s="49">
        <f>E61*600*0.2/100</f>
        <v>745.188</v>
      </c>
      <c r="H61" s="49">
        <f>E61*600*0.15/100</f>
        <v>558.891</v>
      </c>
      <c r="I61" s="49">
        <f>E61*600*0.1/100</f>
        <v>372.594</v>
      </c>
      <c r="J61" s="49">
        <f>F61-D61</f>
        <v>523.89</v>
      </c>
      <c r="K61" s="49">
        <f>G61-D61</f>
        <v>151.29599999999982</v>
      </c>
      <c r="L61" s="49">
        <f>H61-D61</f>
        <v>-35.001000000000204</v>
      </c>
      <c r="M61" s="49">
        <f>I61-D61</f>
        <v>-221.29800000000017</v>
      </c>
      <c r="P61" s="1"/>
    </row>
    <row r="62" spans="1:16" s="7" customFormat="1" ht="12.75" hidden="1">
      <c r="A62" s="21"/>
      <c r="B62" s="73" t="s">
        <v>72</v>
      </c>
      <c r="C62" s="36">
        <v>329.94</v>
      </c>
      <c r="D62" s="47">
        <f>C62*600*0.3/100</f>
        <v>593.8920000000002</v>
      </c>
      <c r="E62" s="48">
        <v>620.54</v>
      </c>
      <c r="F62" s="49">
        <f>E62*600*0.3/100</f>
        <v>1116.9720000000002</v>
      </c>
      <c r="G62" s="49">
        <f>E62*600*0.2/100</f>
        <v>744.648</v>
      </c>
      <c r="H62" s="49">
        <f>E62*600*0.15/100</f>
        <v>558.486</v>
      </c>
      <c r="I62" s="49">
        <f>E62*600*0.1/100</f>
        <v>372.324</v>
      </c>
      <c r="J62" s="49">
        <f>F62-D62</f>
        <v>523.08</v>
      </c>
      <c r="K62" s="49">
        <f>G62-D62</f>
        <v>150.75599999999986</v>
      </c>
      <c r="L62" s="49">
        <f>H62-D62</f>
        <v>-35.406000000000176</v>
      </c>
      <c r="M62" s="49">
        <f>I62-D62</f>
        <v>-221.56800000000015</v>
      </c>
      <c r="P62" s="1"/>
    </row>
    <row r="63" spans="1:16" s="7" customFormat="1" ht="12.75" hidden="1">
      <c r="A63" s="21"/>
      <c r="B63" s="73" t="s">
        <v>73</v>
      </c>
      <c r="C63" s="36">
        <v>329.95</v>
      </c>
      <c r="D63" s="47">
        <f>C63*600*0.3/100</f>
        <v>593.9100000000001</v>
      </c>
      <c r="E63" s="48">
        <v>621.08</v>
      </c>
      <c r="F63" s="49">
        <f>E63*600*0.3/100</f>
        <v>1117.9440000000002</v>
      </c>
      <c r="G63" s="49">
        <f>E63*600*0.2/100</f>
        <v>745.296</v>
      </c>
      <c r="H63" s="49">
        <f>E63*600*0.15/100</f>
        <v>558.972</v>
      </c>
      <c r="I63" s="49">
        <f>E63*600*0.1/100</f>
        <v>372.648</v>
      </c>
      <c r="J63" s="49">
        <f>F63-D63</f>
        <v>524.0340000000001</v>
      </c>
      <c r="K63" s="49">
        <f>G63-D63</f>
        <v>151.38599999999997</v>
      </c>
      <c r="L63" s="49">
        <f>H63-D63</f>
        <v>-34.9380000000001</v>
      </c>
      <c r="M63" s="49">
        <f>I63-D63</f>
        <v>-221.26200000000006</v>
      </c>
      <c r="P63" s="1"/>
    </row>
    <row r="64" spans="1:16" s="7" customFormat="1" ht="12.75" hidden="1">
      <c r="A64" s="21"/>
      <c r="B64" s="73" t="s">
        <v>74</v>
      </c>
      <c r="C64" s="36">
        <v>329.95</v>
      </c>
      <c r="D64" s="47">
        <f>C64*600*0.3/100</f>
        <v>593.9100000000001</v>
      </c>
      <c r="E64" s="48">
        <v>621.08</v>
      </c>
      <c r="F64" s="49">
        <f>E64*600*0.3/100</f>
        <v>1117.9440000000002</v>
      </c>
      <c r="G64" s="49">
        <f>E64*600*0.2/100</f>
        <v>745.296</v>
      </c>
      <c r="H64" s="49">
        <f>E64*600*0.15/100</f>
        <v>558.972</v>
      </c>
      <c r="I64" s="49">
        <f>E64*600*0.1/100</f>
        <v>372.648</v>
      </c>
      <c r="J64" s="49">
        <f>F64-D64</f>
        <v>524.0340000000001</v>
      </c>
      <c r="K64" s="49">
        <f>G64-D64</f>
        <v>151.38599999999997</v>
      </c>
      <c r="L64" s="49">
        <f>H64-D64</f>
        <v>-34.9380000000001</v>
      </c>
      <c r="M64" s="49">
        <f>I64-D64</f>
        <v>-221.26200000000006</v>
      </c>
      <c r="P64" s="1"/>
    </row>
    <row r="65" spans="1:16" s="7" customFormat="1" ht="23.25">
      <c r="A65" s="21"/>
      <c r="B65" s="73" t="s">
        <v>75</v>
      </c>
      <c r="C65" s="36">
        <v>331.75</v>
      </c>
      <c r="D65" s="47">
        <f>C65*600*0.3/100</f>
        <v>597.1500000000001</v>
      </c>
      <c r="E65" s="48">
        <v>621.37</v>
      </c>
      <c r="F65" s="49">
        <f>E65*600*0.3/100</f>
        <v>1118.4660000000001</v>
      </c>
      <c r="G65" s="49">
        <f>E65*600*0.2/100</f>
        <v>745.6440000000001</v>
      </c>
      <c r="H65" s="49">
        <f>E65*600*0.15/100</f>
        <v>559.233</v>
      </c>
      <c r="I65" s="49">
        <f>E65*600*0.1/100</f>
        <v>372.82200000000006</v>
      </c>
      <c r="J65" s="49">
        <f>F65-D65</f>
        <v>521.316</v>
      </c>
      <c r="K65" s="49">
        <f>G65-D65</f>
        <v>148.49400000000003</v>
      </c>
      <c r="L65" s="49">
        <f>H65-D65</f>
        <v>-37.917000000000144</v>
      </c>
      <c r="M65" s="49">
        <f>I65-D65</f>
        <v>-224.32800000000003</v>
      </c>
      <c r="P65" s="1"/>
    </row>
    <row r="66" spans="1:16" s="7" customFormat="1" ht="12.75" hidden="1">
      <c r="A66" s="21"/>
      <c r="B66" s="73" t="s">
        <v>76</v>
      </c>
      <c r="C66" s="36">
        <v>325.3</v>
      </c>
      <c r="D66" s="47">
        <f>C66*600*0.3/100</f>
        <v>585.5400000000001</v>
      </c>
      <c r="E66" s="48">
        <v>621.37</v>
      </c>
      <c r="F66" s="49">
        <f>E66*600*0.3/100</f>
        <v>1118.4660000000001</v>
      </c>
      <c r="G66" s="49">
        <f>E66*600*0.2/100</f>
        <v>745.6440000000001</v>
      </c>
      <c r="H66" s="49">
        <f>E66*600*0.15/100</f>
        <v>559.233</v>
      </c>
      <c r="I66" s="49">
        <f>E66*600*0.1/100</f>
        <v>372.82200000000006</v>
      </c>
      <c r="J66" s="49">
        <f>F66-D66</f>
        <v>532.926</v>
      </c>
      <c r="K66" s="49">
        <f>G66-D66</f>
        <v>160.10400000000004</v>
      </c>
      <c r="L66" s="49">
        <f>H66-D66</f>
        <v>-26.30700000000013</v>
      </c>
      <c r="M66" s="49">
        <f>I66-D66</f>
        <v>-212.71800000000002</v>
      </c>
      <c r="P66" s="1"/>
    </row>
    <row r="67" spans="1:16" s="7" customFormat="1" ht="12.75" hidden="1">
      <c r="A67" s="21"/>
      <c r="B67" s="73" t="s">
        <v>77</v>
      </c>
      <c r="C67" s="36">
        <v>325.3</v>
      </c>
      <c r="D67" s="47">
        <f>C67*600*0.3/100</f>
        <v>585.5400000000001</v>
      </c>
      <c r="E67" s="48">
        <v>621.37</v>
      </c>
      <c r="F67" s="49">
        <f>E67*600*0.3/100</f>
        <v>1118.4660000000001</v>
      </c>
      <c r="G67" s="49">
        <f>E67*600*0.2/100</f>
        <v>745.6440000000001</v>
      </c>
      <c r="H67" s="49">
        <f>E67*600*0.15/100</f>
        <v>559.233</v>
      </c>
      <c r="I67" s="49">
        <f>E67*600*0.1/100</f>
        <v>372.82200000000006</v>
      </c>
      <c r="J67" s="49">
        <f>F67-D67</f>
        <v>532.926</v>
      </c>
      <c r="K67" s="49">
        <f>G67-D67</f>
        <v>160.10400000000004</v>
      </c>
      <c r="L67" s="49">
        <f>H67-D67</f>
        <v>-26.30700000000013</v>
      </c>
      <c r="M67" s="49">
        <f>I67-D67</f>
        <v>-212.71800000000002</v>
      </c>
      <c r="P67" s="1"/>
    </row>
    <row r="68" spans="1:16" s="7" customFormat="1" ht="12.75">
      <c r="A68" s="21"/>
      <c r="B68" s="73"/>
      <c r="C68" s="36"/>
      <c r="D68" s="47"/>
      <c r="E68" s="48"/>
      <c r="F68" s="49"/>
      <c r="G68" s="49"/>
      <c r="H68" s="49"/>
      <c r="I68" s="49"/>
      <c r="J68" s="49"/>
      <c r="K68" s="49"/>
      <c r="L68" s="49"/>
      <c r="M68" s="49"/>
      <c r="P68" s="1"/>
    </row>
    <row r="69" spans="1:16" s="7" customFormat="1" ht="23.25">
      <c r="A69" s="21"/>
      <c r="B69" s="74" t="s">
        <v>364</v>
      </c>
      <c r="C69" s="36"/>
      <c r="D69" s="47"/>
      <c r="E69" s="41"/>
      <c r="F69" s="49"/>
      <c r="G69" s="49"/>
      <c r="H69" s="49"/>
      <c r="I69" s="49"/>
      <c r="J69" s="49"/>
      <c r="K69" s="49"/>
      <c r="L69" s="49"/>
      <c r="M69" s="49"/>
      <c r="P69" s="1"/>
    </row>
    <row r="70" spans="1:16" s="7" customFormat="1" ht="23.25">
      <c r="A70" s="21"/>
      <c r="B70" s="73" t="s">
        <v>79</v>
      </c>
      <c r="C70" s="36">
        <v>307.64</v>
      </c>
      <c r="D70" s="47">
        <f>C70*600*0.3/100</f>
        <v>553.7520000000001</v>
      </c>
      <c r="E70" s="48">
        <v>606.26</v>
      </c>
      <c r="F70" s="49">
        <f>E70*600*0.3/100</f>
        <v>1091.2680000000003</v>
      </c>
      <c r="G70" s="49">
        <f>E70*600*0.2/100</f>
        <v>727.512</v>
      </c>
      <c r="H70" s="49">
        <f>E70*600*0.15/100</f>
        <v>545.634</v>
      </c>
      <c r="I70" s="49">
        <f>E70*600*0.1/100</f>
        <v>363.756</v>
      </c>
      <c r="J70" s="49">
        <f>F70-D70</f>
        <v>537.5160000000002</v>
      </c>
      <c r="K70" s="49">
        <f>G70-D70</f>
        <v>173.75999999999988</v>
      </c>
      <c r="L70" s="49">
        <f>H70-D70</f>
        <v>-8.118000000000052</v>
      </c>
      <c r="M70" s="49">
        <f>I70-D70</f>
        <v>-189.9960000000001</v>
      </c>
      <c r="P70" s="1"/>
    </row>
    <row r="71" spans="1:16" s="7" customFormat="1" ht="23.25">
      <c r="A71" s="21"/>
      <c r="B71" s="73" t="s">
        <v>80</v>
      </c>
      <c r="C71" s="36">
        <v>319.89</v>
      </c>
      <c r="D71" s="47">
        <f>C71*600*0.3/100</f>
        <v>575.8020000000001</v>
      </c>
      <c r="E71" s="48">
        <v>616.58</v>
      </c>
      <c r="F71" s="49">
        <f>E71*600*0.3/100</f>
        <v>1109.8440000000003</v>
      </c>
      <c r="G71" s="49">
        <f>E71*600*0.2/100</f>
        <v>739.8960000000001</v>
      </c>
      <c r="H71" s="49">
        <f>E71*600*0.15/100</f>
        <v>554.922</v>
      </c>
      <c r="I71" s="49">
        <f>E71*600*0.1/100</f>
        <v>369.94800000000004</v>
      </c>
      <c r="J71" s="49">
        <f>F71-D71</f>
        <v>534.0420000000001</v>
      </c>
      <c r="K71" s="49">
        <f>G71-D71</f>
        <v>164.09399999999994</v>
      </c>
      <c r="L71" s="49">
        <f>H71-D71</f>
        <v>-20.88000000000011</v>
      </c>
      <c r="M71" s="49">
        <f>I71-D71</f>
        <v>-205.8540000000001</v>
      </c>
      <c r="P71" s="1"/>
    </row>
    <row r="72" spans="1:16" s="7" customFormat="1" ht="23.25">
      <c r="A72" s="21"/>
      <c r="B72" s="73" t="s">
        <v>81</v>
      </c>
      <c r="C72" s="36">
        <v>302.34</v>
      </c>
      <c r="D72" s="47">
        <f>C72*600*0.3/100</f>
        <v>544.212</v>
      </c>
      <c r="E72" s="48">
        <v>608.98</v>
      </c>
      <c r="F72" s="49">
        <f>E72*600*0.3/100</f>
        <v>1096.1640000000002</v>
      </c>
      <c r="G72" s="49">
        <f>E72*600*0.2/100</f>
        <v>730.7760000000001</v>
      </c>
      <c r="H72" s="49">
        <f>E72*600*0.15/100</f>
        <v>548.082</v>
      </c>
      <c r="I72" s="49">
        <f>E72*600*0.1/100</f>
        <v>365.38800000000003</v>
      </c>
      <c r="J72" s="49">
        <f>F72-D72</f>
        <v>551.9520000000002</v>
      </c>
      <c r="K72" s="49">
        <f>G72-D72</f>
        <v>186.56400000000008</v>
      </c>
      <c r="L72" s="49">
        <f>H72-D72</f>
        <v>3.8700000000000045</v>
      </c>
      <c r="M72" s="49">
        <f>I72-D72</f>
        <v>-178.82399999999996</v>
      </c>
      <c r="P72" s="1"/>
    </row>
    <row r="73" spans="1:16" s="7" customFormat="1" ht="23.25">
      <c r="A73" s="21"/>
      <c r="B73" s="73" t="s">
        <v>82</v>
      </c>
      <c r="C73" s="36">
        <v>307.3</v>
      </c>
      <c r="D73" s="47">
        <f>C73*600*0.3/100</f>
        <v>553.1400000000001</v>
      </c>
      <c r="E73" s="48">
        <v>613.59</v>
      </c>
      <c r="F73" s="49">
        <f>E73*600*0.3/100</f>
        <v>1104.4620000000002</v>
      </c>
      <c r="G73" s="49">
        <f>E73*600*0.2/100</f>
        <v>736.308</v>
      </c>
      <c r="H73" s="49">
        <f>E73*600*0.15/100</f>
        <v>552.231</v>
      </c>
      <c r="I73" s="49">
        <f>E73*600*0.1/100</f>
        <v>368.154</v>
      </c>
      <c r="J73" s="49">
        <f>F73-D73</f>
        <v>551.3220000000001</v>
      </c>
      <c r="K73" s="49">
        <f>G73-D73</f>
        <v>183.1679999999999</v>
      </c>
      <c r="L73" s="49">
        <f>H73-D73</f>
        <v>-0.9090000000001055</v>
      </c>
      <c r="M73" s="49">
        <f>I73-D73</f>
        <v>-184.9860000000001</v>
      </c>
      <c r="P73" s="1"/>
    </row>
    <row r="74" spans="1:16" s="7" customFormat="1" ht="23.25">
      <c r="A74" s="21"/>
      <c r="B74" s="73" t="s">
        <v>83</v>
      </c>
      <c r="C74" s="36">
        <v>320.89</v>
      </c>
      <c r="D74" s="47">
        <f>C74*600*0.3/100</f>
        <v>577.6020000000001</v>
      </c>
      <c r="E74" s="48">
        <v>617.03</v>
      </c>
      <c r="F74" s="49">
        <f>E74*600*0.3/100</f>
        <v>1110.6540000000002</v>
      </c>
      <c r="G74" s="49">
        <f>E74*600*0.2/100</f>
        <v>740.436</v>
      </c>
      <c r="H74" s="49">
        <f>E74*600*0.15/100</f>
        <v>555.327</v>
      </c>
      <c r="I74" s="49">
        <f>E74*600*0.1/100</f>
        <v>370.218</v>
      </c>
      <c r="J74" s="49">
        <f>F74-D74</f>
        <v>533.0520000000001</v>
      </c>
      <c r="K74" s="49">
        <f>G74-D74</f>
        <v>162.83399999999995</v>
      </c>
      <c r="L74" s="49">
        <f>H74-D74</f>
        <v>-22.27500000000009</v>
      </c>
      <c r="M74" s="49">
        <f>I74-D74</f>
        <v>-207.38400000000007</v>
      </c>
      <c r="P74" s="1"/>
    </row>
    <row r="75" spans="1:16" s="7" customFormat="1" ht="23.25">
      <c r="A75" s="21"/>
      <c r="B75" s="73" t="s">
        <v>84</v>
      </c>
      <c r="C75" s="36">
        <v>308.82</v>
      </c>
      <c r="D75" s="47">
        <f>C75*600*0.3/100</f>
        <v>555.8760000000001</v>
      </c>
      <c r="E75" s="48">
        <v>620.25</v>
      </c>
      <c r="F75" s="49">
        <f>E75*600*0.3/100</f>
        <v>1116.45</v>
      </c>
      <c r="G75" s="49">
        <f>E75*600*0.2/100</f>
        <v>744.3</v>
      </c>
      <c r="H75" s="49">
        <f>E75*600*0.15/100</f>
        <v>558.225</v>
      </c>
      <c r="I75" s="49">
        <f>E75*600*0.1/100</f>
        <v>372.15</v>
      </c>
      <c r="J75" s="49">
        <f>F75-D75</f>
        <v>560.574</v>
      </c>
      <c r="K75" s="49">
        <f>G75-D75</f>
        <v>188.42399999999986</v>
      </c>
      <c r="L75" s="49">
        <f>H75-D75</f>
        <v>2.3489999999999327</v>
      </c>
      <c r="M75" s="49">
        <f>I75-D75</f>
        <v>-183.7260000000001</v>
      </c>
      <c r="P75" s="1"/>
    </row>
    <row r="76" spans="1:16" s="7" customFormat="1" ht="34.5">
      <c r="A76" s="21"/>
      <c r="B76" s="73" t="s">
        <v>85</v>
      </c>
      <c r="C76" s="36">
        <v>307.3</v>
      </c>
      <c r="D76" s="47">
        <f>C76*600*0.3/100</f>
        <v>553.1400000000001</v>
      </c>
      <c r="E76" s="48">
        <v>612.27</v>
      </c>
      <c r="F76" s="49">
        <f>E76*600*0.3/100</f>
        <v>1102.0860000000002</v>
      </c>
      <c r="G76" s="49">
        <f>E76*600*0.2/100</f>
        <v>734.724</v>
      </c>
      <c r="H76" s="49">
        <f>E76*600*0.15/100</f>
        <v>551.043</v>
      </c>
      <c r="I76" s="49">
        <f>E76*600*0.1/100</f>
        <v>367.362</v>
      </c>
      <c r="J76" s="49">
        <f>F76-D76</f>
        <v>548.9460000000001</v>
      </c>
      <c r="K76" s="49">
        <f>G76-D76</f>
        <v>181.58399999999995</v>
      </c>
      <c r="L76" s="49">
        <f>H76-D76</f>
        <v>-2.0970000000000937</v>
      </c>
      <c r="M76" s="49">
        <f>I76-D76</f>
        <v>-185.77800000000008</v>
      </c>
      <c r="P76" s="1"/>
    </row>
    <row r="77" spans="1:16" s="7" customFormat="1" ht="12.75" hidden="1">
      <c r="A77" s="21"/>
      <c r="B77" s="73" t="s">
        <v>86</v>
      </c>
      <c r="C77" s="36">
        <v>308.82</v>
      </c>
      <c r="D77" s="47">
        <f>C77*600*0.3/100</f>
        <v>555.8760000000001</v>
      </c>
      <c r="E77" s="48">
        <v>621.52</v>
      </c>
      <c r="F77" s="49">
        <f>E77*600*0.3/100</f>
        <v>1118.736</v>
      </c>
      <c r="G77" s="49">
        <f>E77*600*0.2/100</f>
        <v>745.8240000000001</v>
      </c>
      <c r="H77" s="49">
        <f>E77*600*0.15/100</f>
        <v>559.3679999999999</v>
      </c>
      <c r="I77" s="49">
        <f>E77*600*0.1/100</f>
        <v>372.91200000000003</v>
      </c>
      <c r="J77" s="49">
        <f>F77-D77</f>
        <v>562.86</v>
      </c>
      <c r="K77" s="49">
        <f>G77-D77</f>
        <v>189.94799999999998</v>
      </c>
      <c r="L77" s="49">
        <f>H77-D77</f>
        <v>3.491999999999848</v>
      </c>
      <c r="M77" s="49">
        <f>I77-D77</f>
        <v>-182.96400000000006</v>
      </c>
      <c r="P77" s="1"/>
    </row>
    <row r="78" spans="1:16" s="7" customFormat="1" ht="23.25">
      <c r="A78" s="21"/>
      <c r="B78" s="73" t="s">
        <v>87</v>
      </c>
      <c r="C78" s="36">
        <v>330.03</v>
      </c>
      <c r="D78" s="47">
        <f>C78*600*0.3/100</f>
        <v>594.054</v>
      </c>
      <c r="E78" s="48">
        <v>615.31</v>
      </c>
      <c r="F78" s="49">
        <f>E78*600*0.3/100</f>
        <v>1107.558</v>
      </c>
      <c r="G78" s="49">
        <f>E78*600*0.2/100</f>
        <v>738.372</v>
      </c>
      <c r="H78" s="49">
        <f>E78*600*0.15/100</f>
        <v>553.7789999999999</v>
      </c>
      <c r="I78" s="49">
        <f>E78*600*0.1/100</f>
        <v>369.186</v>
      </c>
      <c r="J78" s="49">
        <f>F78-D78</f>
        <v>513.504</v>
      </c>
      <c r="K78" s="49">
        <f>G78-D78</f>
        <v>144.31799999999998</v>
      </c>
      <c r="L78" s="49">
        <f>H78-D78</f>
        <v>-40.27500000000009</v>
      </c>
      <c r="M78" s="49">
        <f>I78-D78</f>
        <v>-224.868</v>
      </c>
      <c r="P78" s="1"/>
    </row>
    <row r="79" spans="1:16" s="7" customFormat="1" ht="23.25">
      <c r="A79" s="21"/>
      <c r="B79" s="73" t="s">
        <v>88</v>
      </c>
      <c r="C79" s="36">
        <v>326.15</v>
      </c>
      <c r="D79" s="47">
        <f>C79*600*0.3/100</f>
        <v>587.07</v>
      </c>
      <c r="E79" s="48">
        <v>620.78</v>
      </c>
      <c r="F79" s="49">
        <f>E79*600*0.3/100</f>
        <v>1117.4040000000002</v>
      </c>
      <c r="G79" s="49">
        <f>E79*600*0.2/100</f>
        <v>744.936</v>
      </c>
      <c r="H79" s="49">
        <f>E79*600*0.15/100</f>
        <v>558.702</v>
      </c>
      <c r="I79" s="49">
        <f>E79*600*0.1/100</f>
        <v>372.468</v>
      </c>
      <c r="J79" s="49">
        <f>F79-D79</f>
        <v>530.3340000000002</v>
      </c>
      <c r="K79" s="49">
        <f>G79-D79</f>
        <v>157.86599999999999</v>
      </c>
      <c r="L79" s="49">
        <f>H79-D79</f>
        <v>-28.368000000000052</v>
      </c>
      <c r="M79" s="49">
        <f>I79-D79</f>
        <v>-214.60200000000003</v>
      </c>
      <c r="P79" s="1"/>
    </row>
    <row r="80" spans="1:16" s="7" customFormat="1" ht="23.25">
      <c r="A80" s="21"/>
      <c r="B80" s="73" t="s">
        <v>89</v>
      </c>
      <c r="C80" s="36">
        <v>332.11</v>
      </c>
      <c r="D80" s="47">
        <f>C80*600*0.3/100</f>
        <v>597.7980000000001</v>
      </c>
      <c r="E80" s="48">
        <v>623.31</v>
      </c>
      <c r="F80" s="49">
        <f>E80*600*0.3/100</f>
        <v>1121.958</v>
      </c>
      <c r="G80" s="49">
        <f>E80*600*0.2/100</f>
        <v>747.972</v>
      </c>
      <c r="H80" s="49">
        <f>E80*600*0.15/100</f>
        <v>560.9789999999998</v>
      </c>
      <c r="I80" s="49">
        <f>E80*600*0.1/100</f>
        <v>373.986</v>
      </c>
      <c r="J80" s="49">
        <f>F80-D80</f>
        <v>524.16</v>
      </c>
      <c r="K80" s="49">
        <f>G80-D80</f>
        <v>150.17399999999986</v>
      </c>
      <c r="L80" s="49">
        <f>H80-D80</f>
        <v>-36.8190000000003</v>
      </c>
      <c r="M80" s="49">
        <f>I80-D80</f>
        <v>-223.81200000000013</v>
      </c>
      <c r="P80" s="1"/>
    </row>
    <row r="81" spans="1:16" s="7" customFormat="1" ht="23.25">
      <c r="A81" s="21"/>
      <c r="B81" s="73" t="s">
        <v>90</v>
      </c>
      <c r="C81" s="36">
        <v>276.23</v>
      </c>
      <c r="D81" s="47">
        <f>C81*600*0.3/100</f>
        <v>497.2140000000001</v>
      </c>
      <c r="E81" s="48">
        <v>618.77</v>
      </c>
      <c r="F81" s="49">
        <f>E81*600*0.3/100</f>
        <v>1113.7860000000003</v>
      </c>
      <c r="G81" s="49">
        <f>E81*600*0.2/100</f>
        <v>742.5240000000001</v>
      </c>
      <c r="H81" s="49">
        <f>E81*600*0.15/100</f>
        <v>556.8929999999999</v>
      </c>
      <c r="I81" s="49">
        <f>E81*600*0.1/100</f>
        <v>371.26200000000006</v>
      </c>
      <c r="J81" s="49">
        <f>F81-D81</f>
        <v>616.5720000000001</v>
      </c>
      <c r="K81" s="49">
        <f>G81-D81</f>
        <v>245.31</v>
      </c>
      <c r="L81" s="49">
        <f>H81-D81</f>
        <v>59.6789999999998</v>
      </c>
      <c r="M81" s="49">
        <f>I81-D81</f>
        <v>-125.95200000000006</v>
      </c>
      <c r="P81" s="1"/>
    </row>
    <row r="82" spans="1:16" s="7" customFormat="1" ht="34.5">
      <c r="A82" s="21"/>
      <c r="B82" s="73" t="s">
        <v>91</v>
      </c>
      <c r="C82" s="36">
        <v>221.18</v>
      </c>
      <c r="D82" s="47">
        <f>C82*600*0.3/100</f>
        <v>398.1240000000001</v>
      </c>
      <c r="E82" s="48">
        <v>467.48</v>
      </c>
      <c r="F82" s="49">
        <f>E82*600*0.3/100</f>
        <v>841.464</v>
      </c>
      <c r="G82" s="49">
        <f>E82*600*0.2/100</f>
        <v>560.9760000000001</v>
      </c>
      <c r="H82" s="49">
        <f>E82*600*0.15/100</f>
        <v>420.73199999999997</v>
      </c>
      <c r="I82" s="49">
        <f>E82*600*0.1/100</f>
        <v>280.48800000000006</v>
      </c>
      <c r="J82" s="49">
        <f>F82-D82</f>
        <v>443.34</v>
      </c>
      <c r="K82" s="49">
        <f>G82-D82</f>
        <v>162.85200000000003</v>
      </c>
      <c r="L82" s="49">
        <f>H82-D82</f>
        <v>22.60799999999989</v>
      </c>
      <c r="M82" s="49">
        <f>I82-D82</f>
        <v>-117.63600000000002</v>
      </c>
      <c r="P82" s="1"/>
    </row>
    <row r="83" spans="1:16" s="7" customFormat="1" ht="23.25">
      <c r="A83" s="21"/>
      <c r="B83" s="73" t="s">
        <v>92</v>
      </c>
      <c r="C83" s="36">
        <v>222.11</v>
      </c>
      <c r="D83" s="47">
        <f>C83*600*0.3/100</f>
        <v>399.798</v>
      </c>
      <c r="E83" s="48">
        <v>471.12</v>
      </c>
      <c r="F83" s="49">
        <f>E83*600*0.3/100</f>
        <v>848.0160000000001</v>
      </c>
      <c r="G83" s="49">
        <f>E83*600*0.2/100</f>
        <v>565.344</v>
      </c>
      <c r="H83" s="49">
        <f>E83*600*0.15/100</f>
        <v>424.008</v>
      </c>
      <c r="I83" s="49">
        <f>E83*600*0.1/100</f>
        <v>282.672</v>
      </c>
      <c r="J83" s="49">
        <f>F83-D83</f>
        <v>448.2180000000001</v>
      </c>
      <c r="K83" s="49">
        <f>G83-D83</f>
        <v>165.54600000000005</v>
      </c>
      <c r="L83" s="49">
        <f>H83-D83</f>
        <v>24.20999999999998</v>
      </c>
      <c r="M83" s="49">
        <f>I83-D83</f>
        <v>-117.12599999999998</v>
      </c>
      <c r="P83" s="1"/>
    </row>
    <row r="84" spans="1:16" s="7" customFormat="1" ht="23.25">
      <c r="A84" s="21"/>
      <c r="B84" s="73" t="s">
        <v>93</v>
      </c>
      <c r="C84" s="36">
        <v>211.2</v>
      </c>
      <c r="D84" s="47">
        <f>C84*600*0.3/100</f>
        <v>380.1600000000001</v>
      </c>
      <c r="E84" s="48">
        <v>457.39</v>
      </c>
      <c r="F84" s="49">
        <f>E84*600*0.3/100</f>
        <v>823.3020000000001</v>
      </c>
      <c r="G84" s="49">
        <f>E84*600*0.2/100</f>
        <v>548.868</v>
      </c>
      <c r="H84" s="49">
        <f>E84*600*0.15/100</f>
        <v>411.651</v>
      </c>
      <c r="I84" s="49">
        <f>E84*600*0.1/100</f>
        <v>274.434</v>
      </c>
      <c r="J84" s="49">
        <f>F84-D84</f>
        <v>443.14200000000005</v>
      </c>
      <c r="K84" s="49">
        <f>G84-D84</f>
        <v>168.70799999999997</v>
      </c>
      <c r="L84" s="49">
        <f>H84-D84</f>
        <v>31.49099999999993</v>
      </c>
      <c r="M84" s="49">
        <f>I84-D84</f>
        <v>-105.72600000000006</v>
      </c>
      <c r="P84" s="1"/>
    </row>
    <row r="85" spans="1:16" s="7" customFormat="1" ht="34.5">
      <c r="A85" s="21"/>
      <c r="B85" s="73" t="s">
        <v>94</v>
      </c>
      <c r="C85" s="36">
        <v>214.42</v>
      </c>
      <c r="D85" s="47">
        <f>C85*600*0.3/100</f>
        <v>385.95599999999996</v>
      </c>
      <c r="E85" s="48">
        <v>609.56</v>
      </c>
      <c r="F85" s="49">
        <f>E85*600*0.3/100</f>
        <v>1097.208</v>
      </c>
      <c r="G85" s="49">
        <f>E85*600*0.2/100</f>
        <v>731.472</v>
      </c>
      <c r="H85" s="49">
        <f>E85*600*0.15/100</f>
        <v>548.6039999999998</v>
      </c>
      <c r="I85" s="49">
        <f>E85*600*0.1/100</f>
        <v>365.736</v>
      </c>
      <c r="J85" s="49">
        <f>F85-D85</f>
        <v>711.2520000000002</v>
      </c>
      <c r="K85" s="49">
        <f>G85-D85</f>
        <v>345.516</v>
      </c>
      <c r="L85" s="49">
        <f>H85-D85</f>
        <v>162.64799999999985</v>
      </c>
      <c r="M85" s="49">
        <f>I85-D85</f>
        <v>-20.21999999999997</v>
      </c>
      <c r="P85" s="1"/>
    </row>
    <row r="86" spans="1:16" s="7" customFormat="1" ht="23.25">
      <c r="A86" s="21"/>
      <c r="B86" s="73" t="s">
        <v>95</v>
      </c>
      <c r="C86" s="36">
        <v>225.67</v>
      </c>
      <c r="D86" s="47">
        <f>C86*600*0.3/100</f>
        <v>406.2060000000001</v>
      </c>
      <c r="E86" s="48">
        <v>470.31</v>
      </c>
      <c r="F86" s="49">
        <f>E86*600*0.3/100</f>
        <v>846.5580000000002</v>
      </c>
      <c r="G86" s="49">
        <f>E86*600*0.2/100</f>
        <v>564.3720000000001</v>
      </c>
      <c r="H86" s="49">
        <f>E86*600*0.15/100</f>
        <v>423.279</v>
      </c>
      <c r="I86" s="49">
        <f>E86*600*0.1/100</f>
        <v>282.18600000000004</v>
      </c>
      <c r="J86" s="49">
        <f>F86-D86</f>
        <v>440.35200000000015</v>
      </c>
      <c r="K86" s="49">
        <f>G86-D86</f>
        <v>158.166</v>
      </c>
      <c r="L86" s="49">
        <f>H86-D86</f>
        <v>17.072999999999922</v>
      </c>
      <c r="M86" s="49">
        <f>I86-D86</f>
        <v>-124.02000000000004</v>
      </c>
      <c r="P86" s="1"/>
    </row>
    <row r="87" spans="1:16" s="7" customFormat="1" ht="12.75" hidden="1">
      <c r="A87" s="21"/>
      <c r="B87" s="73" t="s">
        <v>96</v>
      </c>
      <c r="C87" s="36">
        <v>222.11</v>
      </c>
      <c r="D87" s="47">
        <f>C87*600*0.3/100</f>
        <v>399.798</v>
      </c>
      <c r="E87" s="48">
        <v>462.53</v>
      </c>
      <c r="F87" s="49">
        <f>E87*600*0.3/100</f>
        <v>832.5540000000001</v>
      </c>
      <c r="G87" s="49">
        <f>E87*600*0.2/100</f>
        <v>555.0360000000001</v>
      </c>
      <c r="H87" s="49">
        <f>E87*600*0.15/100</f>
        <v>416.277</v>
      </c>
      <c r="I87" s="49">
        <f>E87*600*0.1/100</f>
        <v>277.51800000000003</v>
      </c>
      <c r="J87" s="49">
        <f>F87-D87</f>
        <v>432.7560000000001</v>
      </c>
      <c r="K87" s="49">
        <f>G87-D87</f>
        <v>155.23800000000006</v>
      </c>
      <c r="L87" s="49">
        <f>H87-D87</f>
        <v>16.478999999999985</v>
      </c>
      <c r="M87" s="49">
        <f>I87-D87</f>
        <v>-122.27999999999997</v>
      </c>
      <c r="P87" s="1"/>
    </row>
    <row r="88" spans="1:16" s="7" customFormat="1" ht="12.75" hidden="1">
      <c r="A88" s="21"/>
      <c r="B88" s="73" t="s">
        <v>97</v>
      </c>
      <c r="C88" s="36">
        <v>222.11</v>
      </c>
      <c r="D88" s="47">
        <f>C88*600*0.3/100</f>
        <v>399.798</v>
      </c>
      <c r="E88" s="48">
        <v>462.06</v>
      </c>
      <c r="F88" s="49">
        <f>E88*600*0.3/100</f>
        <v>831.7080000000002</v>
      </c>
      <c r="G88" s="49">
        <f>E88*600*0.2/100</f>
        <v>554.4720000000001</v>
      </c>
      <c r="H88" s="49">
        <f>E88*600*0.15/100</f>
        <v>415.85400000000004</v>
      </c>
      <c r="I88" s="49">
        <f>E88*600*0.1/100</f>
        <v>277.23600000000005</v>
      </c>
      <c r="J88" s="49">
        <f>F88-D88</f>
        <v>431.9100000000002</v>
      </c>
      <c r="K88" s="49">
        <f>G88-D88</f>
        <v>154.6740000000001</v>
      </c>
      <c r="L88" s="49">
        <f>H88-D88</f>
        <v>16.05600000000004</v>
      </c>
      <c r="M88" s="49">
        <f>I88-D88</f>
        <v>-122.56199999999995</v>
      </c>
      <c r="P88" s="1"/>
    </row>
    <row r="89" spans="1:16" s="7" customFormat="1" ht="12.75" hidden="1">
      <c r="A89" s="21"/>
      <c r="B89" s="73" t="s">
        <v>98</v>
      </c>
      <c r="C89" s="36">
        <v>222.11</v>
      </c>
      <c r="D89" s="47">
        <f>C89*600*0.3/100</f>
        <v>399.798</v>
      </c>
      <c r="E89" s="48">
        <v>465.86</v>
      </c>
      <c r="F89" s="49">
        <f>E89*600*0.3/100</f>
        <v>838.5480000000002</v>
      </c>
      <c r="G89" s="49">
        <f>E89*600*0.2/100</f>
        <v>559.032</v>
      </c>
      <c r="H89" s="49">
        <f>E89*600*0.15/100</f>
        <v>419.274</v>
      </c>
      <c r="I89" s="49">
        <f>E89*600*0.1/100</f>
        <v>279.516</v>
      </c>
      <c r="J89" s="49">
        <f>F89-D89</f>
        <v>438.7500000000002</v>
      </c>
      <c r="K89" s="49">
        <f>G89-D89</f>
        <v>159.23400000000004</v>
      </c>
      <c r="L89" s="49">
        <f>H89-D89</f>
        <v>19.476</v>
      </c>
      <c r="M89" s="49">
        <f>I89-D89</f>
        <v>-120.28199999999998</v>
      </c>
      <c r="P89" s="1"/>
    </row>
    <row r="90" spans="1:16" s="7" customFormat="1" ht="12.75" hidden="1">
      <c r="A90" s="21"/>
      <c r="B90" s="73" t="s">
        <v>99</v>
      </c>
      <c r="C90" s="36">
        <v>222.11</v>
      </c>
      <c r="D90" s="47">
        <f>C90*600*0.3/100</f>
        <v>399.798</v>
      </c>
      <c r="E90" s="48">
        <v>466.49</v>
      </c>
      <c r="F90" s="49">
        <f>E90*600*0.3/100</f>
        <v>839.6820000000001</v>
      </c>
      <c r="G90" s="49">
        <f>E90*600*0.2/100</f>
        <v>559.788</v>
      </c>
      <c r="H90" s="49">
        <f>E90*600*0.15/100</f>
        <v>419.841</v>
      </c>
      <c r="I90" s="49">
        <f>E90*600*0.1/100</f>
        <v>279.894</v>
      </c>
      <c r="J90" s="49">
        <f>F90-D90</f>
        <v>439.8840000000001</v>
      </c>
      <c r="K90" s="49">
        <f>G90-D90</f>
        <v>159.99</v>
      </c>
      <c r="L90" s="49">
        <f>H90-D90</f>
        <v>20.043000000000006</v>
      </c>
      <c r="M90" s="49">
        <f>I90-D90</f>
        <v>-119.904</v>
      </c>
      <c r="P90" s="1"/>
    </row>
    <row r="91" spans="1:16" s="7" customFormat="1" ht="23.25">
      <c r="A91" s="21"/>
      <c r="B91" s="73" t="s">
        <v>100</v>
      </c>
      <c r="C91" s="36">
        <v>225.4</v>
      </c>
      <c r="D91" s="47">
        <f>C91*600*0.3/100</f>
        <v>405.7200000000001</v>
      </c>
      <c r="E91" s="48">
        <v>471.27</v>
      </c>
      <c r="F91" s="49">
        <f>E91*600*0.3/100</f>
        <v>848.2860000000001</v>
      </c>
      <c r="G91" s="49">
        <f>E91*600*0.2/100</f>
        <v>565.524</v>
      </c>
      <c r="H91" s="49">
        <f>E91*600*0.15/100</f>
        <v>424.143</v>
      </c>
      <c r="I91" s="49">
        <f>E91*600*0.1/100</f>
        <v>282.762</v>
      </c>
      <c r="J91" s="49">
        <f>F91-D91</f>
        <v>442.566</v>
      </c>
      <c r="K91" s="49">
        <f>G91-D91</f>
        <v>159.80399999999992</v>
      </c>
      <c r="L91" s="49">
        <f>H91-D91</f>
        <v>18.422999999999888</v>
      </c>
      <c r="M91" s="49">
        <f>I91-D91</f>
        <v>-122.95800000000008</v>
      </c>
      <c r="P91" s="1"/>
    </row>
    <row r="92" spans="1:16" s="7" customFormat="1" ht="23.25">
      <c r="A92" s="21"/>
      <c r="B92" s="73" t="s">
        <v>101</v>
      </c>
      <c r="C92" s="36">
        <v>214.42</v>
      </c>
      <c r="D92" s="47">
        <f>C92*600*0.3/100</f>
        <v>385.95599999999996</v>
      </c>
      <c r="E92" s="48">
        <v>604.63</v>
      </c>
      <c r="F92" s="49">
        <f>E92*600*0.3/100</f>
        <v>1088.3340000000003</v>
      </c>
      <c r="G92" s="49">
        <f>E92*600*0.2/100</f>
        <v>725.556</v>
      </c>
      <c r="H92" s="49">
        <f>E92*600*0.15/100</f>
        <v>544.1669999999999</v>
      </c>
      <c r="I92" s="49">
        <f>E92*600*0.1/100</f>
        <v>362.778</v>
      </c>
      <c r="J92" s="49">
        <f>F92-D92</f>
        <v>702.3780000000004</v>
      </c>
      <c r="K92" s="49">
        <f>G92-D92</f>
        <v>339.6000000000001</v>
      </c>
      <c r="L92" s="49">
        <f>H92-D92</f>
        <v>158.21099999999996</v>
      </c>
      <c r="M92" s="49">
        <f>I92-D92</f>
        <v>-23.17799999999994</v>
      </c>
      <c r="P92" s="1"/>
    </row>
    <row r="93" spans="1:16" s="7" customFormat="1" ht="23.25">
      <c r="A93" s="21"/>
      <c r="B93" s="73" t="s">
        <v>102</v>
      </c>
      <c r="C93" s="36">
        <v>218.43</v>
      </c>
      <c r="D93" s="47">
        <f>C93*600*0.3/100</f>
        <v>393.1740000000001</v>
      </c>
      <c r="E93" s="48">
        <v>729.11</v>
      </c>
      <c r="F93" s="49">
        <f>E93*600*0.3/100</f>
        <v>1312.3980000000001</v>
      </c>
      <c r="G93" s="49">
        <f>E93*600*0.2/100</f>
        <v>874.9320000000001</v>
      </c>
      <c r="H93" s="49">
        <f>E93*600*0.15/100</f>
        <v>656.199</v>
      </c>
      <c r="I93" s="49">
        <f>E93*600*0.1/100</f>
        <v>437.46600000000007</v>
      </c>
      <c r="J93" s="49">
        <f>F93-D93</f>
        <v>919.224</v>
      </c>
      <c r="K93" s="49">
        <f>G93-D93</f>
        <v>481.75800000000004</v>
      </c>
      <c r="L93" s="49">
        <f>H93-D93</f>
        <v>263.02499999999986</v>
      </c>
      <c r="M93" s="49">
        <f>I93-D93</f>
        <v>44.29199999999997</v>
      </c>
      <c r="P93" s="1"/>
    </row>
    <row r="94" spans="1:16" s="7" customFormat="1" ht="12.75">
      <c r="A94" s="21"/>
      <c r="B94" s="73" t="s">
        <v>103</v>
      </c>
      <c r="C94" s="36">
        <v>304.55</v>
      </c>
      <c r="D94" s="47">
        <f>C94*600*0.3/100</f>
        <v>548.19</v>
      </c>
      <c r="E94" s="48">
        <v>752.86</v>
      </c>
      <c r="F94" s="49">
        <f>E94*600*0.3/100</f>
        <v>1355.1480000000001</v>
      </c>
      <c r="G94" s="49">
        <f>E94*600*0.2/100</f>
        <v>903.4320000000001</v>
      </c>
      <c r="H94" s="49">
        <f>E94*600*0.15/100</f>
        <v>677.574</v>
      </c>
      <c r="I94" s="49">
        <f>E94*600*0.1/100</f>
        <v>451.71600000000007</v>
      </c>
      <c r="J94" s="49">
        <f>F94-D94</f>
        <v>806.9580000000001</v>
      </c>
      <c r="K94" s="49">
        <f>G94-D94</f>
        <v>355.2420000000001</v>
      </c>
      <c r="L94" s="49">
        <f>H94-D94</f>
        <v>129.3839999999999</v>
      </c>
      <c r="M94" s="49">
        <f>I94-D94</f>
        <v>-96.47399999999999</v>
      </c>
      <c r="P94" s="1"/>
    </row>
    <row r="95" spans="1:16" s="7" customFormat="1" ht="12.75">
      <c r="A95" s="21"/>
      <c r="B95" s="73"/>
      <c r="C95" s="36"/>
      <c r="D95" s="47"/>
      <c r="E95" s="48"/>
      <c r="F95" s="49"/>
      <c r="G95" s="49"/>
      <c r="H95" s="49"/>
      <c r="I95" s="49"/>
      <c r="J95" s="49"/>
      <c r="K95" s="49"/>
      <c r="L95" s="49"/>
      <c r="M95" s="49"/>
      <c r="P95" s="1"/>
    </row>
    <row r="96" spans="1:16" s="7" customFormat="1" ht="23.25">
      <c r="A96" s="21"/>
      <c r="B96" s="74" t="s">
        <v>365</v>
      </c>
      <c r="C96" s="36"/>
      <c r="D96" s="47"/>
      <c r="E96" s="41"/>
      <c r="F96" s="49"/>
      <c r="G96" s="49"/>
      <c r="H96" s="49"/>
      <c r="I96" s="49"/>
      <c r="J96" s="49"/>
      <c r="K96" s="49"/>
      <c r="L96" s="49"/>
      <c r="M96" s="49"/>
      <c r="P96" s="1"/>
    </row>
    <row r="97" spans="1:16" s="7" customFormat="1" ht="23.25">
      <c r="A97" s="21"/>
      <c r="B97" s="73" t="s">
        <v>105</v>
      </c>
      <c r="C97" s="36">
        <v>197.15</v>
      </c>
      <c r="D97" s="47">
        <f>C97*600*0.3/100</f>
        <v>354.87000000000006</v>
      </c>
      <c r="E97" s="48">
        <v>467.57</v>
      </c>
      <c r="F97" s="49">
        <f>E97*600*0.3/100</f>
        <v>841.6260000000001</v>
      </c>
      <c r="G97" s="49">
        <f>E97*600*0.2/100</f>
        <v>561.0840000000001</v>
      </c>
      <c r="H97" s="49">
        <f>E97*600*0.15/100</f>
        <v>420.81299999999993</v>
      </c>
      <c r="I97" s="49">
        <f>E97*600*0.1/100</f>
        <v>280.54200000000003</v>
      </c>
      <c r="J97" s="49">
        <f>F97-D97</f>
        <v>486.75600000000003</v>
      </c>
      <c r="K97" s="49">
        <f>G97-D97</f>
        <v>206.214</v>
      </c>
      <c r="L97" s="49">
        <f>H97-D97</f>
        <v>65.94299999999987</v>
      </c>
      <c r="M97" s="49">
        <f>I97-D97</f>
        <v>-74.32800000000003</v>
      </c>
      <c r="P97" s="1"/>
    </row>
    <row r="98" spans="1:16" s="7" customFormat="1" ht="23.25">
      <c r="A98" s="21"/>
      <c r="B98" s="73" t="s">
        <v>106</v>
      </c>
      <c r="C98" s="36">
        <v>193.15</v>
      </c>
      <c r="D98" s="47">
        <f>C98*600*0.3/100</f>
        <v>347.6700000000001</v>
      </c>
      <c r="E98" s="48">
        <v>464.5</v>
      </c>
      <c r="F98" s="49">
        <f>E98*600*0.3/100</f>
        <v>836.1000000000001</v>
      </c>
      <c r="G98" s="49">
        <f>E98*600*0.2/100</f>
        <v>557.4</v>
      </c>
      <c r="H98" s="49">
        <f>E98*600*0.15/100</f>
        <v>418.05</v>
      </c>
      <c r="I98" s="49">
        <f>E98*600*0.1/100</f>
        <v>278.7</v>
      </c>
      <c r="J98" s="49">
        <f>F98-D98</f>
        <v>488.43000000000006</v>
      </c>
      <c r="K98" s="49">
        <f>G98-D98</f>
        <v>209.7299999999999</v>
      </c>
      <c r="L98" s="49">
        <f>H98-D98</f>
        <v>70.37999999999994</v>
      </c>
      <c r="M98" s="49">
        <f>I98-D98</f>
        <v>-68.97000000000008</v>
      </c>
      <c r="P98" s="1"/>
    </row>
    <row r="99" spans="1:16" s="7" customFormat="1" ht="23.25">
      <c r="A99" s="21"/>
      <c r="B99" s="73" t="s">
        <v>107</v>
      </c>
      <c r="C99" s="36">
        <v>179.82</v>
      </c>
      <c r="D99" s="47">
        <f>C99*600*0.3/100</f>
        <v>323.67600000000004</v>
      </c>
      <c r="E99" s="48">
        <v>447.2</v>
      </c>
      <c r="F99" s="49">
        <f>E99*600*0.3/100</f>
        <v>804.9600000000002</v>
      </c>
      <c r="G99" s="49">
        <f>E99*600*0.2/100</f>
        <v>536.64</v>
      </c>
      <c r="H99" s="49">
        <f>E99*600*0.15/100</f>
        <v>402.48</v>
      </c>
      <c r="I99" s="49">
        <f>E99*600*0.1/100</f>
        <v>268.32</v>
      </c>
      <c r="J99" s="49">
        <f>F99-D99</f>
        <v>481.2840000000001</v>
      </c>
      <c r="K99" s="49">
        <f>G99-D99</f>
        <v>212.96399999999994</v>
      </c>
      <c r="L99" s="49">
        <f>H99-D99</f>
        <v>78.80399999999997</v>
      </c>
      <c r="M99" s="49">
        <f>I99-D99</f>
        <v>-55.35600000000005</v>
      </c>
      <c r="P99" s="1"/>
    </row>
    <row r="100" spans="1:16" s="7" customFormat="1" ht="23.25">
      <c r="A100" s="21"/>
      <c r="B100" s="73" t="s">
        <v>108</v>
      </c>
      <c r="C100" s="36">
        <v>193.8</v>
      </c>
      <c r="D100" s="47">
        <f>C100*600*0.3/100</f>
        <v>348.8400000000001</v>
      </c>
      <c r="E100" s="48">
        <v>466.19</v>
      </c>
      <c r="F100" s="49">
        <f>E100*600*0.3/100</f>
        <v>839.1420000000002</v>
      </c>
      <c r="G100" s="49">
        <f>E100*600*0.2/100</f>
        <v>559.428</v>
      </c>
      <c r="H100" s="49">
        <f>E100*600*0.15/100</f>
        <v>419.57099999999997</v>
      </c>
      <c r="I100" s="49">
        <f>E100*600*0.1/100</f>
        <v>279.714</v>
      </c>
      <c r="J100" s="49">
        <f>F100-D100</f>
        <v>490.3020000000001</v>
      </c>
      <c r="K100" s="49">
        <f>G100-D100</f>
        <v>210.5879999999999</v>
      </c>
      <c r="L100" s="49">
        <f>H100-D100</f>
        <v>70.73099999999988</v>
      </c>
      <c r="M100" s="49">
        <f>I100-D100</f>
        <v>-69.12600000000009</v>
      </c>
      <c r="P100" s="1"/>
    </row>
    <row r="101" spans="1:16" s="7" customFormat="1" ht="23.25">
      <c r="A101" s="21"/>
      <c r="B101" s="73" t="s">
        <v>109</v>
      </c>
      <c r="C101" s="36">
        <v>205.81</v>
      </c>
      <c r="D101" s="47">
        <f>C101*600*0.3/100</f>
        <v>370.458</v>
      </c>
      <c r="E101" s="48">
        <v>614.73</v>
      </c>
      <c r="F101" s="49">
        <f>E101*600*0.3/100</f>
        <v>1106.5140000000001</v>
      </c>
      <c r="G101" s="49">
        <f>E101*600*0.2/100</f>
        <v>737.676</v>
      </c>
      <c r="H101" s="49">
        <f>E101*600*0.15/100</f>
        <v>553.257</v>
      </c>
      <c r="I101" s="49">
        <f>E101*600*0.1/100</f>
        <v>368.838</v>
      </c>
      <c r="J101" s="49">
        <f>F101-D101</f>
        <v>736.056</v>
      </c>
      <c r="K101" s="49">
        <f>G101-D101</f>
        <v>367.218</v>
      </c>
      <c r="L101" s="49">
        <f>H101-D101</f>
        <v>182.79899999999992</v>
      </c>
      <c r="M101" s="49">
        <f>I101-D101</f>
        <v>-1.6200000000000045</v>
      </c>
      <c r="P101" s="1"/>
    </row>
    <row r="102" spans="1:16" s="7" customFormat="1" ht="23.25">
      <c r="A102" s="21"/>
      <c r="B102" s="73" t="s">
        <v>110</v>
      </c>
      <c r="C102" s="36">
        <v>187.92</v>
      </c>
      <c r="D102" s="47">
        <f>C102*600*0.3/100</f>
        <v>338.256</v>
      </c>
      <c r="E102" s="48">
        <v>616.51</v>
      </c>
      <c r="F102" s="49">
        <f>E102*600*0.3/100</f>
        <v>1109.718</v>
      </c>
      <c r="G102" s="49">
        <f>E102*600*0.2/100</f>
        <v>739.812</v>
      </c>
      <c r="H102" s="49">
        <f>E102*600*0.15/100</f>
        <v>554.859</v>
      </c>
      <c r="I102" s="49">
        <f>E102*600*0.1/100</f>
        <v>369.906</v>
      </c>
      <c r="J102" s="49">
        <f>F102-D102</f>
        <v>771.4620000000001</v>
      </c>
      <c r="K102" s="49">
        <f>G102-D102</f>
        <v>401.55600000000004</v>
      </c>
      <c r="L102" s="49">
        <f>H102-D102</f>
        <v>216.60300000000007</v>
      </c>
      <c r="M102" s="49">
        <f>I102-D102</f>
        <v>31.650000000000034</v>
      </c>
      <c r="P102" s="1"/>
    </row>
    <row r="103" spans="1:16" s="7" customFormat="1" ht="23.25">
      <c r="A103" s="21"/>
      <c r="B103" s="73" t="s">
        <v>111</v>
      </c>
      <c r="C103" s="36">
        <v>203.5</v>
      </c>
      <c r="D103" s="47">
        <f>C103*600*0.3/100</f>
        <v>366.30000000000007</v>
      </c>
      <c r="E103" s="48">
        <v>460.84</v>
      </c>
      <c r="F103" s="49">
        <f>E103*600*0.3/100</f>
        <v>829.5120000000002</v>
      </c>
      <c r="G103" s="49">
        <f>E103*600*0.2/100</f>
        <v>553.008</v>
      </c>
      <c r="H103" s="49">
        <f>E103*600*0.15/100</f>
        <v>414.756</v>
      </c>
      <c r="I103" s="49">
        <f>E103*600*0.1/100</f>
        <v>276.504</v>
      </c>
      <c r="J103" s="49">
        <f>F103-D103</f>
        <v>463.2120000000001</v>
      </c>
      <c r="K103" s="49">
        <f>G103-D103</f>
        <v>186.70799999999997</v>
      </c>
      <c r="L103" s="49">
        <f>H103-D103</f>
        <v>48.455999999999904</v>
      </c>
      <c r="M103" s="49">
        <f>I103-D103</f>
        <v>-89.79600000000005</v>
      </c>
      <c r="P103" s="1"/>
    </row>
    <row r="104" spans="1:16" s="7" customFormat="1" ht="12.75" hidden="1">
      <c r="A104" s="21"/>
      <c r="B104" s="73" t="s">
        <v>112</v>
      </c>
      <c r="C104" s="36">
        <v>210.49</v>
      </c>
      <c r="D104" s="47">
        <f>C104*600*0.3/100</f>
        <v>378.88200000000006</v>
      </c>
      <c r="E104" s="48">
        <v>468.99</v>
      </c>
      <c r="F104" s="49">
        <f>E104*600*0.3/100</f>
        <v>844.1820000000001</v>
      </c>
      <c r="G104" s="49">
        <f>E104*600*0.2/100</f>
        <v>562.788</v>
      </c>
      <c r="H104" s="49">
        <f>E104*600*0.15/100</f>
        <v>422.091</v>
      </c>
      <c r="I104" s="49">
        <f>E104*600*0.1/100</f>
        <v>281.394</v>
      </c>
      <c r="J104" s="49">
        <f>F104-D104</f>
        <v>465.30000000000007</v>
      </c>
      <c r="K104" s="49">
        <f>G104-D104</f>
        <v>183.90599999999995</v>
      </c>
      <c r="L104" s="49">
        <f>H104-D104</f>
        <v>43.208999999999946</v>
      </c>
      <c r="M104" s="49">
        <f>I104-D104</f>
        <v>-97.48800000000006</v>
      </c>
      <c r="P104" s="1"/>
    </row>
    <row r="105" spans="1:16" s="7" customFormat="1" ht="12.75" hidden="1">
      <c r="A105" s="21"/>
      <c r="B105" s="73" t="s">
        <v>113</v>
      </c>
      <c r="C105" s="36">
        <v>203.5</v>
      </c>
      <c r="D105" s="47">
        <f>C105*600*0.3/100</f>
        <v>366.30000000000007</v>
      </c>
      <c r="E105" s="48">
        <v>460.84</v>
      </c>
      <c r="F105" s="49">
        <f>E105*600*0.3/100</f>
        <v>829.5120000000002</v>
      </c>
      <c r="G105" s="49">
        <f>E105*600*0.2/100</f>
        <v>553.008</v>
      </c>
      <c r="H105" s="49">
        <f>E105*600*0.15/100</f>
        <v>414.756</v>
      </c>
      <c r="I105" s="49">
        <f>E105*600*0.1/100</f>
        <v>276.504</v>
      </c>
      <c r="J105" s="49">
        <f>F105-D105</f>
        <v>463.2120000000001</v>
      </c>
      <c r="K105" s="49">
        <f>G105-D105</f>
        <v>186.70799999999997</v>
      </c>
      <c r="L105" s="49">
        <f>H105-D105</f>
        <v>48.455999999999904</v>
      </c>
      <c r="M105" s="49">
        <f>I105-D105</f>
        <v>-89.79600000000005</v>
      </c>
      <c r="P105" s="1"/>
    </row>
    <row r="106" spans="1:16" s="7" customFormat="1" ht="23.25">
      <c r="A106" s="21"/>
      <c r="B106" s="73" t="s">
        <v>114</v>
      </c>
      <c r="C106" s="36">
        <v>195.31</v>
      </c>
      <c r="D106" s="47">
        <f>C106*600*0.3/100</f>
        <v>351.55800000000005</v>
      </c>
      <c r="E106" s="48">
        <v>460.14</v>
      </c>
      <c r="F106" s="49">
        <f>E106*600*0.3/100</f>
        <v>828.2520000000001</v>
      </c>
      <c r="G106" s="49">
        <f>E106*600*0.2/100</f>
        <v>552.168</v>
      </c>
      <c r="H106" s="49">
        <f>E106*600*0.15/100</f>
        <v>414.126</v>
      </c>
      <c r="I106" s="49">
        <f>E106*600*0.1/100</f>
        <v>276.084</v>
      </c>
      <c r="J106" s="49">
        <f>F106-D106</f>
        <v>476.694</v>
      </c>
      <c r="K106" s="49">
        <f>G106-D106</f>
        <v>200.60999999999996</v>
      </c>
      <c r="L106" s="49">
        <f>H106-D106</f>
        <v>62.56799999999993</v>
      </c>
      <c r="M106" s="49">
        <f>I106-D106</f>
        <v>-75.47400000000005</v>
      </c>
      <c r="P106" s="1"/>
    </row>
    <row r="107" spans="1:16" s="7" customFormat="1" ht="23.25">
      <c r="A107" s="21"/>
      <c r="B107" s="73" t="s">
        <v>115</v>
      </c>
      <c r="C107" s="36">
        <v>204.37</v>
      </c>
      <c r="D107" s="47">
        <f>C107*600*0.3/100</f>
        <v>367.86600000000004</v>
      </c>
      <c r="E107" s="48">
        <v>615.79</v>
      </c>
      <c r="F107" s="49">
        <f>E107*600*0.3/100</f>
        <v>1108.422</v>
      </c>
      <c r="G107" s="49">
        <f>E107*600*0.2/100</f>
        <v>738.948</v>
      </c>
      <c r="H107" s="49">
        <f>E107*600*0.15/100</f>
        <v>554.211</v>
      </c>
      <c r="I107" s="49">
        <f>E107*600*0.1/100</f>
        <v>369.474</v>
      </c>
      <c r="J107" s="49">
        <f>F107-D107</f>
        <v>740.556</v>
      </c>
      <c r="K107" s="49">
        <f>G107-D107</f>
        <v>371.08199999999994</v>
      </c>
      <c r="L107" s="49">
        <f>H107-D107</f>
        <v>186.34499999999997</v>
      </c>
      <c r="M107" s="49">
        <f>I107-D107</f>
        <v>1.6079999999999472</v>
      </c>
      <c r="P107" s="1"/>
    </row>
    <row r="108" spans="1:16" s="7" customFormat="1" ht="12.75" hidden="1">
      <c r="A108" s="21"/>
      <c r="B108" s="73" t="s">
        <v>116</v>
      </c>
      <c r="C108" s="36">
        <v>193.8</v>
      </c>
      <c r="D108" s="47">
        <f>C108*600*0.3/100</f>
        <v>348.8400000000001</v>
      </c>
      <c r="E108" s="48">
        <v>466.19</v>
      </c>
      <c r="F108" s="49">
        <f>E108*600*0.3/100</f>
        <v>839.1420000000002</v>
      </c>
      <c r="G108" s="49">
        <f>E108*600*0.2/100</f>
        <v>559.428</v>
      </c>
      <c r="H108" s="49">
        <f>E108*600*0.15/100</f>
        <v>419.57099999999997</v>
      </c>
      <c r="I108" s="49">
        <f>E108*600*0.1/100</f>
        <v>279.714</v>
      </c>
      <c r="J108" s="49">
        <f>F108-D108</f>
        <v>490.3020000000001</v>
      </c>
      <c r="K108" s="49">
        <f>G108-D108</f>
        <v>210.5879999999999</v>
      </c>
      <c r="L108" s="49">
        <f>H108-D108</f>
        <v>70.73099999999988</v>
      </c>
      <c r="M108" s="49">
        <f>I108-D108</f>
        <v>-69.12600000000009</v>
      </c>
      <c r="P108" s="1"/>
    </row>
    <row r="109" spans="1:16" s="7" customFormat="1" ht="23.25">
      <c r="A109" s="21"/>
      <c r="B109" s="73" t="s">
        <v>117</v>
      </c>
      <c r="C109" s="36">
        <v>191.36</v>
      </c>
      <c r="D109" s="47">
        <f>C109*600*0.3/100</f>
        <v>344.4480000000001</v>
      </c>
      <c r="E109" s="48">
        <v>464.96</v>
      </c>
      <c r="F109" s="49">
        <f>E109*600*0.3/100</f>
        <v>836.9280000000002</v>
      </c>
      <c r="G109" s="49">
        <f>E109*600*0.2/100</f>
        <v>557.952</v>
      </c>
      <c r="H109" s="49">
        <f>E109*600*0.15/100</f>
        <v>418.464</v>
      </c>
      <c r="I109" s="49">
        <f>E109*600*0.1/100</f>
        <v>278.976</v>
      </c>
      <c r="J109" s="49">
        <f>F109-D109</f>
        <v>492.48000000000013</v>
      </c>
      <c r="K109" s="49">
        <f>G109-D109</f>
        <v>213.5039999999999</v>
      </c>
      <c r="L109" s="49">
        <f>H109-D109</f>
        <v>74.0159999999999</v>
      </c>
      <c r="M109" s="49">
        <f>I109-D109</f>
        <v>-65.4720000000001</v>
      </c>
      <c r="P109" s="1"/>
    </row>
    <row r="110" spans="1:16" s="7" customFormat="1" ht="23.25">
      <c r="A110" s="21"/>
      <c r="B110" s="73" t="s">
        <v>118</v>
      </c>
      <c r="C110" s="36">
        <v>202.23</v>
      </c>
      <c r="D110" s="47">
        <f>C110*600*0.3/100</f>
        <v>364.01400000000007</v>
      </c>
      <c r="E110" s="48">
        <v>462.76</v>
      </c>
      <c r="F110" s="49">
        <f>E110*600*0.3/100</f>
        <v>832.9680000000002</v>
      </c>
      <c r="G110" s="49">
        <f>E110*600*0.2/100</f>
        <v>555.312</v>
      </c>
      <c r="H110" s="49">
        <f>E110*600*0.15/100</f>
        <v>416.48400000000004</v>
      </c>
      <c r="I110" s="49">
        <f>E110*600*0.1/100</f>
        <v>277.656</v>
      </c>
      <c r="J110" s="49">
        <f>F110-D110</f>
        <v>468.9540000000001</v>
      </c>
      <c r="K110" s="49">
        <f>G110-D110</f>
        <v>191.29799999999994</v>
      </c>
      <c r="L110" s="49">
        <f>H110-D110</f>
        <v>52.46999999999997</v>
      </c>
      <c r="M110" s="49">
        <f>I110-D110</f>
        <v>-86.35800000000006</v>
      </c>
      <c r="P110" s="1"/>
    </row>
    <row r="111" spans="1:16" s="7" customFormat="1" ht="23.25">
      <c r="A111" s="21"/>
      <c r="B111" s="73" t="s">
        <v>119</v>
      </c>
      <c r="C111" s="36">
        <v>204.37</v>
      </c>
      <c r="D111" s="47">
        <f>C111*600*0.3/100</f>
        <v>367.86600000000004</v>
      </c>
      <c r="E111" s="48">
        <v>615.79</v>
      </c>
      <c r="F111" s="49">
        <f>E111*600*0.3/100</f>
        <v>1108.422</v>
      </c>
      <c r="G111" s="49">
        <f>E111*600*0.2/100</f>
        <v>738.948</v>
      </c>
      <c r="H111" s="49">
        <f>E111*600*0.15/100</f>
        <v>554.211</v>
      </c>
      <c r="I111" s="49">
        <f>E111*600*0.1/100</f>
        <v>369.474</v>
      </c>
      <c r="J111" s="49">
        <f>F111-D111</f>
        <v>740.556</v>
      </c>
      <c r="K111" s="49">
        <f>G111-D111</f>
        <v>371.08199999999994</v>
      </c>
      <c r="L111" s="49">
        <f>H111-D111</f>
        <v>186.34499999999997</v>
      </c>
      <c r="M111" s="49">
        <f>I111-D111</f>
        <v>1.6079999999999472</v>
      </c>
      <c r="P111" s="1"/>
    </row>
    <row r="112" spans="1:16" s="7" customFormat="1" ht="23.25">
      <c r="A112" s="21"/>
      <c r="B112" s="73" t="s">
        <v>120</v>
      </c>
      <c r="C112" s="36">
        <v>211.42</v>
      </c>
      <c r="D112" s="47">
        <f>C112*600*0.3/100</f>
        <v>380.556</v>
      </c>
      <c r="E112" s="48">
        <v>467.55</v>
      </c>
      <c r="F112" s="49">
        <f>E112*600*0.3/100</f>
        <v>841.5900000000001</v>
      </c>
      <c r="G112" s="49">
        <f>E112*600*0.2/100</f>
        <v>561.06</v>
      </c>
      <c r="H112" s="49">
        <f>E112*600*0.15/100</f>
        <v>420.795</v>
      </c>
      <c r="I112" s="49">
        <f>E112*600*0.1/100</f>
        <v>280.53</v>
      </c>
      <c r="J112" s="49">
        <f>F112-D112</f>
        <v>461.03400000000016</v>
      </c>
      <c r="K112" s="49">
        <f>G112-D112</f>
        <v>180.50399999999996</v>
      </c>
      <c r="L112" s="49">
        <f>H112-D112</f>
        <v>40.23900000000003</v>
      </c>
      <c r="M112" s="49">
        <f>I112-D112</f>
        <v>-100.02600000000001</v>
      </c>
      <c r="P112" s="1"/>
    </row>
    <row r="113" spans="1:16" s="7" customFormat="1" ht="23.25">
      <c r="A113" s="21"/>
      <c r="B113" s="73" t="s">
        <v>121</v>
      </c>
      <c r="C113" s="36">
        <v>205.81</v>
      </c>
      <c r="D113" s="47">
        <f>C113*600*0.3/100</f>
        <v>370.458</v>
      </c>
      <c r="E113" s="48">
        <v>614.73</v>
      </c>
      <c r="F113" s="49">
        <f>E113*600*0.3/100</f>
        <v>1106.5140000000001</v>
      </c>
      <c r="G113" s="49">
        <f>E113*600*0.2/100</f>
        <v>737.676</v>
      </c>
      <c r="H113" s="49">
        <f>E113*600*0.15/100</f>
        <v>553.257</v>
      </c>
      <c r="I113" s="49">
        <f>E113*600*0.1/100</f>
        <v>368.838</v>
      </c>
      <c r="J113" s="49">
        <f>F113-D113</f>
        <v>736.056</v>
      </c>
      <c r="K113" s="49">
        <f>G113-D113</f>
        <v>367.218</v>
      </c>
      <c r="L113" s="49">
        <f>H113-D113</f>
        <v>182.79899999999992</v>
      </c>
      <c r="M113" s="49">
        <f>I113-D113</f>
        <v>-1.6200000000000045</v>
      </c>
      <c r="P113" s="1"/>
    </row>
    <row r="114" spans="1:16" s="7" customFormat="1" ht="12.75">
      <c r="A114" s="21"/>
      <c r="B114" s="73" t="s">
        <v>122</v>
      </c>
      <c r="C114" s="36">
        <v>191.36</v>
      </c>
      <c r="D114" s="47">
        <f>C114*600*0.3/100</f>
        <v>344.4480000000001</v>
      </c>
      <c r="E114" s="48">
        <v>464.22</v>
      </c>
      <c r="F114" s="49">
        <f>E114*600*0.3/100</f>
        <v>835.596</v>
      </c>
      <c r="G114" s="49">
        <f>E114*600*0.2/100</f>
        <v>557.064</v>
      </c>
      <c r="H114" s="49">
        <f>E114*600*0.15/100</f>
        <v>417.79799999999994</v>
      </c>
      <c r="I114" s="49">
        <f>E114*600*0.1/100</f>
        <v>278.532</v>
      </c>
      <c r="J114" s="49">
        <f>F114-D114</f>
        <v>491.1479999999999</v>
      </c>
      <c r="K114" s="49">
        <f>G114-D114</f>
        <v>212.61599999999987</v>
      </c>
      <c r="L114" s="49">
        <f>H114-D114</f>
        <v>73.34999999999985</v>
      </c>
      <c r="M114" s="49">
        <f>I114-D114</f>
        <v>-65.91600000000011</v>
      </c>
      <c r="P114" s="1"/>
    </row>
    <row r="115" spans="1:16" s="7" customFormat="1" ht="12.75" hidden="1">
      <c r="A115" s="21"/>
      <c r="B115" s="73" t="s">
        <v>123</v>
      </c>
      <c r="C115" s="36">
        <v>193.8</v>
      </c>
      <c r="D115" s="47">
        <f>C115*600*0.3/100</f>
        <v>348.8400000000001</v>
      </c>
      <c r="E115" s="48">
        <v>466.19</v>
      </c>
      <c r="F115" s="49">
        <f>E115*600*0.3/100</f>
        <v>839.1420000000002</v>
      </c>
      <c r="G115" s="49">
        <f>E115*600*0.2/100</f>
        <v>559.428</v>
      </c>
      <c r="H115" s="49">
        <f>E115*600*0.15/100</f>
        <v>419.57099999999997</v>
      </c>
      <c r="I115" s="49">
        <f>E115*600*0.1/100</f>
        <v>279.714</v>
      </c>
      <c r="J115" s="49">
        <f>F115-D115</f>
        <v>490.3020000000001</v>
      </c>
      <c r="K115" s="49">
        <f>G115-D115</f>
        <v>210.5879999999999</v>
      </c>
      <c r="L115" s="49">
        <f>H115-D115</f>
        <v>70.73099999999988</v>
      </c>
      <c r="M115" s="49">
        <f>I115-D115</f>
        <v>-69.12600000000009</v>
      </c>
      <c r="P115" s="1"/>
    </row>
    <row r="116" spans="1:16" s="7" customFormat="1" ht="12.75" hidden="1">
      <c r="A116" s="21"/>
      <c r="B116" s="73" t="s">
        <v>124</v>
      </c>
      <c r="C116" s="36">
        <v>193.8</v>
      </c>
      <c r="D116" s="47">
        <f>C116*600*0.3/100</f>
        <v>348.8400000000001</v>
      </c>
      <c r="E116" s="48">
        <v>467.57</v>
      </c>
      <c r="F116" s="49">
        <f>E116*600*0.3/100</f>
        <v>841.6260000000001</v>
      </c>
      <c r="G116" s="49">
        <f>E116*600*0.2/100</f>
        <v>561.0840000000001</v>
      </c>
      <c r="H116" s="49">
        <f>E116*600*0.15/100</f>
        <v>420.81299999999993</v>
      </c>
      <c r="I116" s="49">
        <f>E116*600*0.1/100</f>
        <v>280.54200000000003</v>
      </c>
      <c r="J116" s="49">
        <f>F116-D116</f>
        <v>492.786</v>
      </c>
      <c r="K116" s="49">
        <f>G116-D116</f>
        <v>212.24399999999997</v>
      </c>
      <c r="L116" s="49">
        <f>H116-D116</f>
        <v>71.97299999999984</v>
      </c>
      <c r="M116" s="49">
        <f>I116-D116</f>
        <v>-68.29800000000006</v>
      </c>
      <c r="P116" s="1"/>
    </row>
    <row r="117" spans="1:16" s="7" customFormat="1" ht="12.75" hidden="1">
      <c r="A117" s="21"/>
      <c r="B117" s="73" t="s">
        <v>125</v>
      </c>
      <c r="C117" s="36">
        <v>197.15</v>
      </c>
      <c r="D117" s="47">
        <f>C117*600*0.3/100</f>
        <v>354.87000000000006</v>
      </c>
      <c r="E117" s="48">
        <v>467.57</v>
      </c>
      <c r="F117" s="49">
        <f>E117*600*0.3/100</f>
        <v>841.6260000000001</v>
      </c>
      <c r="G117" s="49">
        <f>E117*600*0.2/100</f>
        <v>561.0840000000001</v>
      </c>
      <c r="H117" s="49">
        <f>E117*600*0.15/100</f>
        <v>420.81299999999993</v>
      </c>
      <c r="I117" s="49">
        <f>E117*600*0.1/100</f>
        <v>280.54200000000003</v>
      </c>
      <c r="J117" s="49">
        <f>F117-D117</f>
        <v>486.75600000000003</v>
      </c>
      <c r="K117" s="49">
        <f>G117-D117</f>
        <v>206.214</v>
      </c>
      <c r="L117" s="49">
        <f>H117-D117</f>
        <v>65.94299999999987</v>
      </c>
      <c r="M117" s="49">
        <f>I117-D117</f>
        <v>-74.32800000000003</v>
      </c>
      <c r="P117" s="1"/>
    </row>
    <row r="118" spans="1:16" s="7" customFormat="1" ht="12.75" hidden="1">
      <c r="A118" s="21"/>
      <c r="B118" s="73" t="s">
        <v>126</v>
      </c>
      <c r="C118" s="36">
        <v>193.8</v>
      </c>
      <c r="D118" s="47">
        <f>C118*600*0.3/100</f>
        <v>348.8400000000001</v>
      </c>
      <c r="E118" s="48">
        <v>466.19</v>
      </c>
      <c r="F118" s="49">
        <f>E118*600*0.3/100</f>
        <v>839.1420000000002</v>
      </c>
      <c r="G118" s="49">
        <f>E118*600*0.2/100</f>
        <v>559.428</v>
      </c>
      <c r="H118" s="49">
        <f>E118*600*0.15/100</f>
        <v>419.57099999999997</v>
      </c>
      <c r="I118" s="49">
        <f>E118*600*0.1/100</f>
        <v>279.714</v>
      </c>
      <c r="J118" s="49">
        <f>F118-D118</f>
        <v>490.3020000000001</v>
      </c>
      <c r="K118" s="49">
        <f>G118-D118</f>
        <v>210.5879999999999</v>
      </c>
      <c r="L118" s="49">
        <f>H118-D118</f>
        <v>70.73099999999988</v>
      </c>
      <c r="M118" s="49">
        <f>I118-D118</f>
        <v>-69.12600000000009</v>
      </c>
      <c r="P118" s="1"/>
    </row>
    <row r="119" spans="1:16" s="7" customFormat="1" ht="12.75" hidden="1">
      <c r="A119" s="21"/>
      <c r="B119" s="73" t="s">
        <v>127</v>
      </c>
      <c r="C119" s="36">
        <v>193.15</v>
      </c>
      <c r="D119" s="47">
        <f>C119*600*0.3/100</f>
        <v>347.6700000000001</v>
      </c>
      <c r="E119" s="48">
        <v>464.5</v>
      </c>
      <c r="F119" s="49">
        <f>E119*600*0.3/100</f>
        <v>836.1000000000001</v>
      </c>
      <c r="G119" s="49">
        <f>E119*600*0.2/100</f>
        <v>557.4</v>
      </c>
      <c r="H119" s="49">
        <f>E119*600*0.15/100</f>
        <v>418.05</v>
      </c>
      <c r="I119" s="49">
        <f>E119*600*0.1/100</f>
        <v>278.7</v>
      </c>
      <c r="J119" s="49">
        <f>F119-D119</f>
        <v>488.43000000000006</v>
      </c>
      <c r="K119" s="49">
        <f>G119-D119</f>
        <v>209.7299999999999</v>
      </c>
      <c r="L119" s="49">
        <f>H119-D119</f>
        <v>70.37999999999994</v>
      </c>
      <c r="M119" s="49">
        <f>I119-D119</f>
        <v>-68.97000000000008</v>
      </c>
      <c r="P119" s="1"/>
    </row>
    <row r="120" spans="1:16" s="7" customFormat="1" ht="12.75" hidden="1">
      <c r="A120" s="21"/>
      <c r="B120" s="73" t="s">
        <v>128</v>
      </c>
      <c r="C120" s="36">
        <v>191.36</v>
      </c>
      <c r="D120" s="47">
        <f>C120*600*0.3/100</f>
        <v>344.4480000000001</v>
      </c>
      <c r="E120" s="48">
        <v>464.22</v>
      </c>
      <c r="F120" s="49">
        <f>E120*600*0.3/100</f>
        <v>835.596</v>
      </c>
      <c r="G120" s="49">
        <f>E120*600*0.2/100</f>
        <v>557.064</v>
      </c>
      <c r="H120" s="49">
        <f>E120*600*0.15/100</f>
        <v>417.79799999999994</v>
      </c>
      <c r="I120" s="49">
        <f>E120*600*0.1/100</f>
        <v>278.532</v>
      </c>
      <c r="J120" s="49">
        <f>F120-D120</f>
        <v>491.1479999999999</v>
      </c>
      <c r="K120" s="49">
        <f>G120-D120</f>
        <v>212.61599999999987</v>
      </c>
      <c r="L120" s="49">
        <f>H120-D120</f>
        <v>73.34999999999985</v>
      </c>
      <c r="M120" s="49">
        <f>I120-D120</f>
        <v>-65.91600000000011</v>
      </c>
      <c r="P120" s="1"/>
    </row>
    <row r="121" spans="1:16" s="7" customFormat="1" ht="12.75" hidden="1">
      <c r="A121" s="21"/>
      <c r="B121" s="73" t="s">
        <v>129</v>
      </c>
      <c r="C121" s="36">
        <v>191.36</v>
      </c>
      <c r="D121" s="47">
        <f>C121*600*0.3/100</f>
        <v>344.4480000000001</v>
      </c>
      <c r="E121" s="48">
        <v>464.22</v>
      </c>
      <c r="F121" s="49">
        <f>E121*600*0.3/100</f>
        <v>835.596</v>
      </c>
      <c r="G121" s="49">
        <f>E121*600*0.2/100</f>
        <v>557.064</v>
      </c>
      <c r="H121" s="49">
        <f>E121*600*0.15/100</f>
        <v>417.79799999999994</v>
      </c>
      <c r="I121" s="49">
        <f>E121*600*0.1/100</f>
        <v>278.532</v>
      </c>
      <c r="J121" s="49">
        <f>F121-D121</f>
        <v>491.1479999999999</v>
      </c>
      <c r="K121" s="49">
        <f>G121-D121</f>
        <v>212.61599999999987</v>
      </c>
      <c r="L121" s="49">
        <f>H121-D121</f>
        <v>73.34999999999985</v>
      </c>
      <c r="M121" s="49">
        <f>I121-D121</f>
        <v>-65.91600000000011</v>
      </c>
      <c r="P121" s="1"/>
    </row>
    <row r="122" spans="1:16" s="7" customFormat="1" ht="23.25">
      <c r="A122" s="21"/>
      <c r="B122" s="73" t="s">
        <v>130</v>
      </c>
      <c r="C122" s="36">
        <v>197.15</v>
      </c>
      <c r="D122" s="47">
        <f>C122*600*0.3/100</f>
        <v>354.87000000000006</v>
      </c>
      <c r="E122" s="48">
        <v>467.57</v>
      </c>
      <c r="F122" s="49">
        <f>E122*600*0.3/100</f>
        <v>841.6260000000001</v>
      </c>
      <c r="G122" s="49">
        <f>E122*600*0.2/100</f>
        <v>561.0840000000001</v>
      </c>
      <c r="H122" s="49">
        <f>E122*600*0.15/100</f>
        <v>420.81299999999993</v>
      </c>
      <c r="I122" s="49">
        <f>E122*600*0.1/100</f>
        <v>280.54200000000003</v>
      </c>
      <c r="J122" s="49">
        <f>F122-D122</f>
        <v>486.75600000000003</v>
      </c>
      <c r="K122" s="49">
        <f>G122-D122</f>
        <v>206.214</v>
      </c>
      <c r="L122" s="49">
        <f>H122-D122</f>
        <v>65.94299999999987</v>
      </c>
      <c r="M122" s="49">
        <f>I122-D122</f>
        <v>-74.32800000000003</v>
      </c>
      <c r="P122" s="1"/>
    </row>
    <row r="123" spans="1:16" s="7" customFormat="1" ht="23.25">
      <c r="A123" s="21"/>
      <c r="B123" s="73" t="s">
        <v>131</v>
      </c>
      <c r="C123" s="36">
        <v>80.53</v>
      </c>
      <c r="D123" s="47">
        <f>C123*600*0.3/100</f>
        <v>144.954</v>
      </c>
      <c r="E123" s="48">
        <v>280.1</v>
      </c>
      <c r="F123" s="49">
        <f>E123*600*0.3/100</f>
        <v>504.18000000000006</v>
      </c>
      <c r="G123" s="49">
        <f>E123*600*0.2/100</f>
        <v>336.12</v>
      </c>
      <c r="H123" s="49">
        <f>E123*600*0.15/100</f>
        <v>252.09</v>
      </c>
      <c r="I123" s="49">
        <f>E123*600*0.1/100</f>
        <v>168.06</v>
      </c>
      <c r="J123" s="49">
        <f>F123-D123</f>
        <v>359.22600000000006</v>
      </c>
      <c r="K123" s="49">
        <f>G123-D123</f>
        <v>191.166</v>
      </c>
      <c r="L123" s="49">
        <f>H123-D123</f>
        <v>107.136</v>
      </c>
      <c r="M123" s="49">
        <f>I123-D123</f>
        <v>23.105999999999995</v>
      </c>
      <c r="P123" s="1"/>
    </row>
    <row r="124" spans="1:16" s="7" customFormat="1" ht="23.25">
      <c r="A124" s="21"/>
      <c r="B124" s="73" t="s">
        <v>132</v>
      </c>
      <c r="C124" s="36">
        <v>80.48</v>
      </c>
      <c r="D124" s="47">
        <f>C124*600*0.3/100</f>
        <v>144.864</v>
      </c>
      <c r="E124" s="48">
        <v>280.94</v>
      </c>
      <c r="F124" s="49">
        <f>E124*600*0.3/100</f>
        <v>505.69200000000006</v>
      </c>
      <c r="G124" s="49">
        <f>E124*600*0.2/100</f>
        <v>337.12800000000004</v>
      </c>
      <c r="H124" s="49">
        <f>E124*600*0.15/100</f>
        <v>252.84599999999998</v>
      </c>
      <c r="I124" s="49">
        <f>E124*600*0.1/100</f>
        <v>168.56400000000002</v>
      </c>
      <c r="J124" s="49">
        <f>F124-D124</f>
        <v>360.8280000000001</v>
      </c>
      <c r="K124" s="49">
        <f>G124-D124</f>
        <v>192.26400000000004</v>
      </c>
      <c r="L124" s="49">
        <f>H124-D124</f>
        <v>107.98199999999997</v>
      </c>
      <c r="M124" s="49">
        <f>I124-D124</f>
        <v>23.700000000000017</v>
      </c>
      <c r="P124" s="1"/>
    </row>
    <row r="125" spans="1:16" s="7" customFormat="1" ht="23.25">
      <c r="A125" s="21"/>
      <c r="B125" s="73" t="s">
        <v>133</v>
      </c>
      <c r="C125" s="36">
        <v>78.22</v>
      </c>
      <c r="D125" s="47">
        <f>C125*600*0.3/100</f>
        <v>140.79600000000002</v>
      </c>
      <c r="E125" s="48">
        <v>280.01</v>
      </c>
      <c r="F125" s="49">
        <f>E125*600*0.3/100</f>
        <v>504.0180000000001</v>
      </c>
      <c r="G125" s="49">
        <f>E125*600*0.2/100</f>
        <v>336.01200000000006</v>
      </c>
      <c r="H125" s="49">
        <f>E125*600*0.15/100</f>
        <v>252.009</v>
      </c>
      <c r="I125" s="49">
        <f>E125*600*0.1/100</f>
        <v>168.00600000000003</v>
      </c>
      <c r="J125" s="49">
        <f>F125-D125</f>
        <v>363.2220000000001</v>
      </c>
      <c r="K125" s="49">
        <f>G125-D125</f>
        <v>195.21600000000004</v>
      </c>
      <c r="L125" s="49">
        <f>H125-D125</f>
        <v>111.21299999999997</v>
      </c>
      <c r="M125" s="49">
        <f>I125-D125</f>
        <v>27.210000000000008</v>
      </c>
      <c r="P125" s="1"/>
    </row>
    <row r="126" spans="1:16" s="7" customFormat="1" ht="23.25">
      <c r="A126" s="21"/>
      <c r="B126" s="73" t="s">
        <v>134</v>
      </c>
      <c r="C126" s="36">
        <v>77.67</v>
      </c>
      <c r="D126" s="47">
        <f>C126*600*0.3/100</f>
        <v>139.806</v>
      </c>
      <c r="E126" s="48">
        <v>277.59</v>
      </c>
      <c r="F126" s="49">
        <f>E126*600*0.3/100</f>
        <v>499.662</v>
      </c>
      <c r="G126" s="49">
        <f>E126*600*0.2/100</f>
        <v>333.10799999999995</v>
      </c>
      <c r="H126" s="49">
        <f>E126*600*0.15/100</f>
        <v>249.83099999999996</v>
      </c>
      <c r="I126" s="49">
        <f>E126*600*0.1/100</f>
        <v>166.55399999999997</v>
      </c>
      <c r="J126" s="49">
        <f>F126-D126</f>
        <v>359.856</v>
      </c>
      <c r="K126" s="49">
        <f>G126-D126</f>
        <v>193.30199999999994</v>
      </c>
      <c r="L126" s="49">
        <f>H126-D126</f>
        <v>110.02499999999995</v>
      </c>
      <c r="M126" s="49">
        <f>I126-D126</f>
        <v>26.747999999999962</v>
      </c>
      <c r="P126" s="1"/>
    </row>
    <row r="127" spans="1:16" s="7" customFormat="1" ht="12.75" hidden="1">
      <c r="A127" s="21"/>
      <c r="B127" s="73" t="s">
        <v>135</v>
      </c>
      <c r="C127" s="36">
        <v>80.53</v>
      </c>
      <c r="D127" s="47">
        <f>C127*600*0.3/100</f>
        <v>144.954</v>
      </c>
      <c r="E127" s="48">
        <v>280.1</v>
      </c>
      <c r="F127" s="49">
        <f>E127*600*0.3/100</f>
        <v>504.18000000000006</v>
      </c>
      <c r="G127" s="49">
        <f>E127*600*0.2/100</f>
        <v>336.12</v>
      </c>
      <c r="H127" s="49">
        <f>E127*600*0.15/100</f>
        <v>252.09</v>
      </c>
      <c r="I127" s="49">
        <f>E127*600*0.1/100</f>
        <v>168.06</v>
      </c>
      <c r="J127" s="49">
        <f>F127-D127</f>
        <v>359.22600000000006</v>
      </c>
      <c r="K127" s="49">
        <f>G127-D127</f>
        <v>191.166</v>
      </c>
      <c r="L127" s="49">
        <f>H127-D127</f>
        <v>107.136</v>
      </c>
      <c r="M127" s="49">
        <f>I127-D127</f>
        <v>23.105999999999995</v>
      </c>
      <c r="P127" s="1"/>
    </row>
    <row r="128" spans="1:16" s="7" customFormat="1" ht="12.75">
      <c r="A128" s="21"/>
      <c r="B128" s="73"/>
      <c r="C128" s="36"/>
      <c r="D128" s="47"/>
      <c r="E128" s="48"/>
      <c r="F128" s="49"/>
      <c r="G128" s="49"/>
      <c r="H128" s="49"/>
      <c r="I128" s="49"/>
      <c r="J128" s="49"/>
      <c r="K128" s="49"/>
      <c r="L128" s="49"/>
      <c r="M128" s="49"/>
      <c r="P128" s="1"/>
    </row>
    <row r="129" spans="1:16" s="7" customFormat="1" ht="23.25">
      <c r="A129" s="21"/>
      <c r="B129" s="74" t="s">
        <v>366</v>
      </c>
      <c r="C129" s="36"/>
      <c r="D129" s="47"/>
      <c r="E129" s="41"/>
      <c r="F129" s="49"/>
      <c r="G129" s="49"/>
      <c r="H129" s="49"/>
      <c r="I129" s="49"/>
      <c r="J129" s="49"/>
      <c r="K129" s="49"/>
      <c r="L129" s="49"/>
      <c r="M129" s="49"/>
      <c r="P129" s="1"/>
    </row>
    <row r="130" spans="1:16" s="7" customFormat="1" ht="23.25">
      <c r="A130" s="21"/>
      <c r="B130" s="73" t="s">
        <v>137</v>
      </c>
      <c r="C130" s="36">
        <v>106.8</v>
      </c>
      <c r="D130" s="47">
        <f>C130*600*0.3/100</f>
        <v>192.24000000000004</v>
      </c>
      <c r="E130" s="48">
        <v>173.86</v>
      </c>
      <c r="F130" s="49">
        <f>E130*600*0.3/100</f>
        <v>312.9480000000001</v>
      </c>
      <c r="G130" s="49">
        <f>E130*600*0.2/100</f>
        <v>208.63200000000003</v>
      </c>
      <c r="H130" s="49">
        <f>E130*600*0.15/100</f>
        <v>156.47400000000002</v>
      </c>
      <c r="I130" s="49">
        <f>E130*600*0.1/100</f>
        <v>104.31600000000002</v>
      </c>
      <c r="J130" s="49">
        <f>F130-D130</f>
        <v>120.70800000000006</v>
      </c>
      <c r="K130" s="49">
        <f>G130-D130</f>
        <v>16.391999999999996</v>
      </c>
      <c r="L130" s="49">
        <f>H130-D130</f>
        <v>-35.76600000000002</v>
      </c>
      <c r="M130" s="49">
        <f>I130-D130</f>
        <v>-87.92400000000002</v>
      </c>
      <c r="P130" s="1"/>
    </row>
    <row r="131" spans="1:16" s="7" customFormat="1" ht="23.25">
      <c r="A131" s="21"/>
      <c r="B131" s="73" t="s">
        <v>138</v>
      </c>
      <c r="C131" s="36">
        <v>114.79</v>
      </c>
      <c r="D131" s="47">
        <f>C131*600*0.3/100</f>
        <v>206.62200000000004</v>
      </c>
      <c r="E131" s="48">
        <v>180.68</v>
      </c>
      <c r="F131" s="49">
        <f>E131*600*0.3/100</f>
        <v>325.22400000000005</v>
      </c>
      <c r="G131" s="49">
        <f>E131*600*0.2/100</f>
        <v>216.81600000000003</v>
      </c>
      <c r="H131" s="49">
        <f>E131*600*0.15/100</f>
        <v>162.612</v>
      </c>
      <c r="I131" s="49">
        <f>E131*600*0.1/100</f>
        <v>108.40800000000002</v>
      </c>
      <c r="J131" s="49">
        <f>F131-D131</f>
        <v>118.602</v>
      </c>
      <c r="K131" s="49">
        <f>G131-D131</f>
        <v>10.193999999999988</v>
      </c>
      <c r="L131" s="49">
        <f>H131-D131</f>
        <v>-44.01000000000005</v>
      </c>
      <c r="M131" s="49">
        <f>I131-D131</f>
        <v>-98.21400000000003</v>
      </c>
      <c r="P131" s="1"/>
    </row>
    <row r="132" spans="1:16" s="7" customFormat="1" ht="23.25">
      <c r="A132" s="21"/>
      <c r="B132" s="73" t="s">
        <v>139</v>
      </c>
      <c r="C132" s="36">
        <v>96.53</v>
      </c>
      <c r="D132" s="47">
        <f>C132*600*0.3/100</f>
        <v>173.75400000000002</v>
      </c>
      <c r="E132" s="48">
        <v>159.8</v>
      </c>
      <c r="F132" s="49">
        <f>E132*600*0.3/100</f>
        <v>287.64000000000004</v>
      </c>
      <c r="G132" s="49">
        <f>E132*600*0.2/100</f>
        <v>191.76</v>
      </c>
      <c r="H132" s="49">
        <f>E132*600*0.15/100</f>
        <v>143.82</v>
      </c>
      <c r="I132" s="49">
        <f>E132*600*0.1/100</f>
        <v>95.88</v>
      </c>
      <c r="J132" s="49">
        <f>F132-D132</f>
        <v>113.88600000000002</v>
      </c>
      <c r="K132" s="49">
        <f>G132-D132</f>
        <v>18.005999999999972</v>
      </c>
      <c r="L132" s="49">
        <f>H132-D132</f>
        <v>-29.934000000000026</v>
      </c>
      <c r="M132" s="49">
        <f>I132-D132</f>
        <v>-77.87400000000002</v>
      </c>
      <c r="P132" s="1"/>
    </row>
    <row r="133" spans="1:16" s="7" customFormat="1" ht="12.75" hidden="1">
      <c r="A133" s="21"/>
      <c r="B133" s="73" t="s">
        <v>140</v>
      </c>
      <c r="C133" s="36">
        <v>115.05</v>
      </c>
      <c r="D133" s="47">
        <f>C133*600*0.3/100</f>
        <v>207.09000000000003</v>
      </c>
      <c r="E133" s="48">
        <v>183.77</v>
      </c>
      <c r="F133" s="49">
        <f>E133*600*0.3/100</f>
        <v>330.78600000000006</v>
      </c>
      <c r="G133" s="49">
        <f>E133*600*0.2/100</f>
        <v>220.524</v>
      </c>
      <c r="H133" s="49">
        <f>E133*600*0.15/100</f>
        <v>165.393</v>
      </c>
      <c r="I133" s="49">
        <f>E133*600*0.1/100</f>
        <v>110.262</v>
      </c>
      <c r="J133" s="49">
        <f>F133-D133</f>
        <v>123.69600000000003</v>
      </c>
      <c r="K133" s="49">
        <f>G133-D133</f>
        <v>13.433999999999969</v>
      </c>
      <c r="L133" s="49">
        <f>H133-D133</f>
        <v>-41.69700000000003</v>
      </c>
      <c r="M133" s="49">
        <f>I133-D133</f>
        <v>-96.82800000000003</v>
      </c>
      <c r="P133" s="1"/>
    </row>
    <row r="134" spans="1:16" s="7" customFormat="1" ht="23.25">
      <c r="A134" s="21"/>
      <c r="B134" s="73" t="s">
        <v>141</v>
      </c>
      <c r="C134" s="36">
        <v>115.05</v>
      </c>
      <c r="D134" s="47">
        <f>C134*600*0.3/100</f>
        <v>207.09000000000003</v>
      </c>
      <c r="E134" s="48">
        <v>183.77</v>
      </c>
      <c r="F134" s="49">
        <f>E134*600*0.3/100</f>
        <v>330.78600000000006</v>
      </c>
      <c r="G134" s="49">
        <f>E134*600*0.2/100</f>
        <v>220.524</v>
      </c>
      <c r="H134" s="49">
        <f>E134*600*0.15/100</f>
        <v>165.393</v>
      </c>
      <c r="I134" s="49">
        <f>E134*600*0.1/100</f>
        <v>110.262</v>
      </c>
      <c r="J134" s="49">
        <f>F134-D134</f>
        <v>123.69600000000003</v>
      </c>
      <c r="K134" s="49">
        <f>G134-D134</f>
        <v>13.433999999999969</v>
      </c>
      <c r="L134" s="49">
        <f>H134-D134</f>
        <v>-41.69700000000003</v>
      </c>
      <c r="M134" s="49">
        <f>I134-D134</f>
        <v>-96.82800000000003</v>
      </c>
      <c r="P134" s="1"/>
    </row>
    <row r="135" spans="1:16" s="7" customFormat="1" ht="23.25">
      <c r="A135" s="21"/>
      <c r="B135" s="73" t="s">
        <v>142</v>
      </c>
      <c r="C135" s="36">
        <v>106.8</v>
      </c>
      <c r="D135" s="47">
        <f>C135*600*0.3/100</f>
        <v>192.24000000000004</v>
      </c>
      <c r="E135" s="48">
        <v>173.86</v>
      </c>
      <c r="F135" s="49">
        <f>E135*600*0.3/100</f>
        <v>312.9480000000001</v>
      </c>
      <c r="G135" s="49">
        <f>E135*600*0.2/100</f>
        <v>208.63200000000003</v>
      </c>
      <c r="H135" s="49">
        <f>E135*600*0.15/100</f>
        <v>156.47400000000002</v>
      </c>
      <c r="I135" s="49">
        <f>E135*600*0.1/100</f>
        <v>104.31600000000002</v>
      </c>
      <c r="J135" s="49">
        <f>F135-D135</f>
        <v>120.70800000000006</v>
      </c>
      <c r="K135" s="49">
        <f>G135-D135</f>
        <v>16.391999999999996</v>
      </c>
      <c r="L135" s="49">
        <f>H135-D135</f>
        <v>-35.76600000000002</v>
      </c>
      <c r="M135" s="49">
        <f>I135-D135</f>
        <v>-87.92400000000002</v>
      </c>
      <c r="P135" s="1"/>
    </row>
    <row r="136" spans="1:16" s="7" customFormat="1" ht="23.25">
      <c r="A136" s="21"/>
      <c r="B136" s="73" t="s">
        <v>143</v>
      </c>
      <c r="C136" s="36">
        <v>113.79</v>
      </c>
      <c r="D136" s="47">
        <f>C136*600*0.3/100</f>
        <v>204.82200000000003</v>
      </c>
      <c r="E136" s="48">
        <v>169.83</v>
      </c>
      <c r="F136" s="49">
        <f>E136*600*0.3/100</f>
        <v>305.6940000000001</v>
      </c>
      <c r="G136" s="49">
        <f>E136*600*0.2/100</f>
        <v>203.79600000000005</v>
      </c>
      <c r="H136" s="49">
        <f>E136*600*0.15/100</f>
        <v>152.847</v>
      </c>
      <c r="I136" s="49">
        <f>E136*600*0.1/100</f>
        <v>101.89800000000002</v>
      </c>
      <c r="J136" s="49">
        <f>F136-D136</f>
        <v>100.87200000000004</v>
      </c>
      <c r="K136" s="49">
        <f>G136-D136</f>
        <v>-1.025999999999982</v>
      </c>
      <c r="L136" s="49">
        <f>H136-D136</f>
        <v>-51.97500000000002</v>
      </c>
      <c r="M136" s="49">
        <f>I136-D136</f>
        <v>-102.924</v>
      </c>
      <c r="P136" s="1"/>
    </row>
    <row r="137" spans="1:16" s="7" customFormat="1" ht="12.75" hidden="1">
      <c r="A137" s="21"/>
      <c r="B137" s="73" t="s">
        <v>144</v>
      </c>
      <c r="C137" s="36">
        <v>96.53</v>
      </c>
      <c r="D137" s="47">
        <f>C137*600*0.3/100</f>
        <v>173.75400000000002</v>
      </c>
      <c r="E137" s="48">
        <v>159.8</v>
      </c>
      <c r="F137" s="49">
        <f>E137*600*0.3/100</f>
        <v>287.64000000000004</v>
      </c>
      <c r="G137" s="49">
        <f>E137*600*0.2/100</f>
        <v>191.76</v>
      </c>
      <c r="H137" s="49">
        <f>E137*600*0.15/100</f>
        <v>143.82</v>
      </c>
      <c r="I137" s="49">
        <f>E137*600*0.1/100</f>
        <v>95.88</v>
      </c>
      <c r="J137" s="49">
        <f>F137-D137</f>
        <v>113.88600000000002</v>
      </c>
      <c r="K137" s="49">
        <f>G137-D137</f>
        <v>18.005999999999972</v>
      </c>
      <c r="L137" s="49">
        <f>H137-D137</f>
        <v>-29.934000000000026</v>
      </c>
      <c r="M137" s="49">
        <f>I137-D137</f>
        <v>-77.87400000000002</v>
      </c>
      <c r="P137" s="1"/>
    </row>
    <row r="138" spans="1:16" s="7" customFormat="1" ht="23.25">
      <c r="A138" s="21"/>
      <c r="B138" s="73" t="s">
        <v>145</v>
      </c>
      <c r="C138" s="36">
        <v>89.64</v>
      </c>
      <c r="D138" s="47">
        <f>C138*600*0.3/100</f>
        <v>161.35200000000003</v>
      </c>
      <c r="E138" s="48">
        <v>154.21</v>
      </c>
      <c r="F138" s="49">
        <f>E138*600*0.3/100</f>
        <v>277.57800000000003</v>
      </c>
      <c r="G138" s="49">
        <f>E138*600*0.2/100</f>
        <v>185.05200000000002</v>
      </c>
      <c r="H138" s="49">
        <f>E138*600*0.15/100</f>
        <v>138.789</v>
      </c>
      <c r="I138" s="49">
        <f>E138*600*0.1/100</f>
        <v>92.52600000000001</v>
      </c>
      <c r="J138" s="49">
        <f>F138-D138</f>
        <v>116.226</v>
      </c>
      <c r="K138" s="49">
        <f>G138-D138</f>
        <v>23.69999999999999</v>
      </c>
      <c r="L138" s="49">
        <f>H138-D138</f>
        <v>-22.563000000000045</v>
      </c>
      <c r="M138" s="49">
        <f>I138-D138</f>
        <v>-68.82600000000002</v>
      </c>
      <c r="P138" s="1"/>
    </row>
    <row r="139" spans="1:16" s="7" customFormat="1" ht="23.25">
      <c r="A139" s="21"/>
      <c r="B139" s="73" t="s">
        <v>146</v>
      </c>
      <c r="C139" s="36">
        <v>101.4</v>
      </c>
      <c r="D139" s="47">
        <f>C139*600*0.3/100</f>
        <v>182.52000000000004</v>
      </c>
      <c r="E139" s="48">
        <v>156.07</v>
      </c>
      <c r="F139" s="49">
        <f>E139*600*0.3/100</f>
        <v>280.92600000000004</v>
      </c>
      <c r="G139" s="49">
        <f>E139*600*0.2/100</f>
        <v>187.28400000000002</v>
      </c>
      <c r="H139" s="49">
        <f>E139*600*0.15/100</f>
        <v>140.463</v>
      </c>
      <c r="I139" s="49">
        <f>E139*600*0.1/100</f>
        <v>93.64200000000001</v>
      </c>
      <c r="J139" s="49">
        <f>F139-D139</f>
        <v>98.406</v>
      </c>
      <c r="K139" s="49">
        <f>G139-D139</f>
        <v>4.763999999999982</v>
      </c>
      <c r="L139" s="49">
        <f>H139-D139</f>
        <v>-42.057000000000045</v>
      </c>
      <c r="M139" s="49">
        <f>I139-D139</f>
        <v>-88.87800000000003</v>
      </c>
      <c r="P139" s="1"/>
    </row>
    <row r="140" spans="1:16" s="7" customFormat="1" ht="23.25">
      <c r="A140" s="21"/>
      <c r="B140" s="73" t="s">
        <v>147</v>
      </c>
      <c r="C140" s="36">
        <v>99.52</v>
      </c>
      <c r="D140" s="47">
        <f>C140*600*0.3/100</f>
        <v>179.13600000000002</v>
      </c>
      <c r="E140" s="48">
        <v>154.62</v>
      </c>
      <c r="F140" s="49">
        <f>E140*600*0.3/100</f>
        <v>278.31600000000003</v>
      </c>
      <c r="G140" s="49">
        <f>E140*600*0.2/100</f>
        <v>185.544</v>
      </c>
      <c r="H140" s="49">
        <f>E140*600*0.15/100</f>
        <v>139.158</v>
      </c>
      <c r="I140" s="49">
        <f>E140*600*0.1/100</f>
        <v>92.772</v>
      </c>
      <c r="J140" s="49">
        <f>F140-D140</f>
        <v>99.18</v>
      </c>
      <c r="K140" s="49">
        <f>G140-D140</f>
        <v>6.407999999999987</v>
      </c>
      <c r="L140" s="49">
        <f>H140-D140</f>
        <v>-39.97800000000004</v>
      </c>
      <c r="M140" s="49">
        <f>I140-D140</f>
        <v>-86.36400000000002</v>
      </c>
      <c r="P140" s="1"/>
    </row>
    <row r="141" spans="1:16" s="7" customFormat="1" ht="23.25">
      <c r="A141" s="21"/>
      <c r="B141" s="73" t="s">
        <v>148</v>
      </c>
      <c r="C141" s="36">
        <v>107.75</v>
      </c>
      <c r="D141" s="47">
        <f>C141*600*0.3/100</f>
        <v>193.95000000000005</v>
      </c>
      <c r="E141" s="48">
        <v>166.59</v>
      </c>
      <c r="F141" s="49">
        <f>E141*600*0.3/100</f>
        <v>299.862</v>
      </c>
      <c r="G141" s="49">
        <f>E141*600*0.2/100</f>
        <v>199.90800000000002</v>
      </c>
      <c r="H141" s="49">
        <f>E141*600*0.15/100</f>
        <v>149.93099999999998</v>
      </c>
      <c r="I141" s="49">
        <f>E141*600*0.1/100</f>
        <v>99.95400000000001</v>
      </c>
      <c r="J141" s="49">
        <f>F141-D141</f>
        <v>105.91199999999998</v>
      </c>
      <c r="K141" s="49">
        <f>G141-D141</f>
        <v>5.95799999999997</v>
      </c>
      <c r="L141" s="49">
        <f>H141-D141</f>
        <v>-44.01900000000006</v>
      </c>
      <c r="M141" s="49">
        <f>I141-D141</f>
        <v>-93.99600000000004</v>
      </c>
      <c r="P141" s="1"/>
    </row>
    <row r="142" spans="1:16" s="7" customFormat="1" ht="23.25">
      <c r="A142" s="21"/>
      <c r="B142" s="73" t="s">
        <v>149</v>
      </c>
      <c r="C142" s="36">
        <v>115.05</v>
      </c>
      <c r="D142" s="47">
        <f>C142*600*0.3/100</f>
        <v>207.09000000000003</v>
      </c>
      <c r="E142" s="48">
        <v>183.77</v>
      </c>
      <c r="F142" s="49">
        <f>E142*600*0.3/100</f>
        <v>330.78600000000006</v>
      </c>
      <c r="G142" s="49">
        <f>E142*600*0.2/100</f>
        <v>220.524</v>
      </c>
      <c r="H142" s="49">
        <f>E142*600*0.15/100</f>
        <v>165.393</v>
      </c>
      <c r="I142" s="49">
        <f>E142*600*0.1/100</f>
        <v>110.262</v>
      </c>
      <c r="J142" s="49">
        <f>F142-D142</f>
        <v>123.69600000000003</v>
      </c>
      <c r="K142" s="49">
        <f>G142-D142</f>
        <v>13.433999999999969</v>
      </c>
      <c r="L142" s="49">
        <f>H142-D142</f>
        <v>-41.69700000000003</v>
      </c>
      <c r="M142" s="49">
        <f>I142-D142</f>
        <v>-96.82800000000003</v>
      </c>
      <c r="P142" s="1"/>
    </row>
    <row r="143" spans="1:16" s="7" customFormat="1" ht="23.25">
      <c r="A143" s="21"/>
      <c r="B143" s="73" t="s">
        <v>150</v>
      </c>
      <c r="C143" s="36">
        <v>96.09</v>
      </c>
      <c r="D143" s="47">
        <f>C143*600*0.3/100</f>
        <v>172.96200000000005</v>
      </c>
      <c r="E143" s="48">
        <v>147.55</v>
      </c>
      <c r="F143" s="49">
        <f>E143*600*0.3/100</f>
        <v>265.59000000000003</v>
      </c>
      <c r="G143" s="49">
        <f>E143*600*0.2/100</f>
        <v>177.06</v>
      </c>
      <c r="H143" s="49">
        <f>E143*600*0.15/100</f>
        <v>132.795</v>
      </c>
      <c r="I143" s="49">
        <f>E143*600*0.1/100</f>
        <v>88.53</v>
      </c>
      <c r="J143" s="49">
        <f>F143-D143</f>
        <v>92.62799999999999</v>
      </c>
      <c r="K143" s="49">
        <f>G143-D143</f>
        <v>4.097999999999956</v>
      </c>
      <c r="L143" s="49">
        <f>H143-D143</f>
        <v>-40.16700000000006</v>
      </c>
      <c r="M143" s="49">
        <f>I143-D143</f>
        <v>-84.43200000000004</v>
      </c>
      <c r="P143" s="1"/>
    </row>
    <row r="144" spans="1:16" s="7" customFormat="1" ht="12.75">
      <c r="A144" s="21"/>
      <c r="B144" s="73" t="s">
        <v>151</v>
      </c>
      <c r="C144" s="36">
        <v>113.19</v>
      </c>
      <c r="D144" s="47">
        <f>C144*600*0.3/100</f>
        <v>203.74200000000005</v>
      </c>
      <c r="E144" s="48">
        <v>166.05</v>
      </c>
      <c r="F144" s="49">
        <f>E144*600*0.3/100</f>
        <v>298.89000000000004</v>
      </c>
      <c r="G144" s="49">
        <f>E144*600*0.2/100</f>
        <v>199.26</v>
      </c>
      <c r="H144" s="49">
        <f>E144*600*0.15/100</f>
        <v>149.445</v>
      </c>
      <c r="I144" s="49">
        <f>E144*600*0.1/100</f>
        <v>99.63</v>
      </c>
      <c r="J144" s="49">
        <f>F144-D144</f>
        <v>95.148</v>
      </c>
      <c r="K144" s="49">
        <f>G144-D144</f>
        <v>-4.482000000000056</v>
      </c>
      <c r="L144" s="49">
        <f>H144-D144</f>
        <v>-54.297000000000054</v>
      </c>
      <c r="M144" s="49">
        <f>I144-D144</f>
        <v>-104.11200000000005</v>
      </c>
      <c r="P144" s="1"/>
    </row>
    <row r="145" spans="1:16" s="7" customFormat="1" ht="12.75">
      <c r="A145" s="21"/>
      <c r="B145" s="73"/>
      <c r="C145" s="36"/>
      <c r="D145" s="47"/>
      <c r="E145" s="48"/>
      <c r="F145" s="49"/>
      <c r="G145" s="49"/>
      <c r="H145" s="49"/>
      <c r="I145" s="49"/>
      <c r="J145" s="49"/>
      <c r="K145" s="49"/>
      <c r="L145" s="49"/>
      <c r="M145" s="49"/>
      <c r="P145" s="1"/>
    </row>
    <row r="146" spans="1:16" s="7" customFormat="1" ht="23.25">
      <c r="A146" s="21"/>
      <c r="B146" s="74" t="s">
        <v>367</v>
      </c>
      <c r="C146" s="36"/>
      <c r="D146" s="47"/>
      <c r="E146" s="41"/>
      <c r="F146" s="49"/>
      <c r="G146" s="49"/>
      <c r="H146" s="49"/>
      <c r="I146" s="49"/>
      <c r="J146" s="49"/>
      <c r="K146" s="49"/>
      <c r="L146" s="49"/>
      <c r="M146" s="49"/>
      <c r="P146" s="1"/>
    </row>
    <row r="147" spans="1:16" s="7" customFormat="1" ht="23.25">
      <c r="A147" s="21"/>
      <c r="B147" s="73" t="s">
        <v>153</v>
      </c>
      <c r="C147" s="36">
        <v>73.45</v>
      </c>
      <c r="D147" s="47">
        <f>C147*600*0.3/100</f>
        <v>132.21</v>
      </c>
      <c r="E147" s="48">
        <v>182.4</v>
      </c>
      <c r="F147" s="49">
        <f>E147*600*0.3/100</f>
        <v>328.32000000000005</v>
      </c>
      <c r="G147" s="49">
        <f>E147*600*0.2/100</f>
        <v>218.88</v>
      </c>
      <c r="H147" s="49">
        <f>E147*600*0.15/100</f>
        <v>164.16</v>
      </c>
      <c r="I147" s="49">
        <f>E147*600*0.1/100</f>
        <v>109.44</v>
      </c>
      <c r="J147" s="49">
        <f>F147-D147</f>
        <v>196.11000000000004</v>
      </c>
      <c r="K147" s="49">
        <f>G147-D147</f>
        <v>86.66999999999999</v>
      </c>
      <c r="L147" s="49">
        <f>H147-D147</f>
        <v>31.94999999999999</v>
      </c>
      <c r="M147" s="49">
        <f>I147-D147</f>
        <v>-22.77000000000001</v>
      </c>
      <c r="P147" s="1"/>
    </row>
    <row r="148" spans="1:16" s="7" customFormat="1" ht="23.25">
      <c r="A148" s="21"/>
      <c r="B148" s="73" t="s">
        <v>154</v>
      </c>
      <c r="C148" s="36">
        <v>63.88</v>
      </c>
      <c r="D148" s="47">
        <f>C148*600*0.3/100</f>
        <v>114.98400000000001</v>
      </c>
      <c r="E148" s="48">
        <v>171.41</v>
      </c>
      <c r="F148" s="49">
        <f>E148*600*0.3/100</f>
        <v>308.538</v>
      </c>
      <c r="G148" s="49">
        <f>E148*600*0.2/100</f>
        <v>205.692</v>
      </c>
      <c r="H148" s="49">
        <f>E148*600*0.15/100</f>
        <v>154.269</v>
      </c>
      <c r="I148" s="49">
        <f>E148*600*0.1/100</f>
        <v>102.846</v>
      </c>
      <c r="J148" s="49">
        <f>F148-D148</f>
        <v>193.554</v>
      </c>
      <c r="K148" s="49">
        <f>G148-D148</f>
        <v>90.708</v>
      </c>
      <c r="L148" s="49">
        <f>H148-D148</f>
        <v>39.285</v>
      </c>
      <c r="M148" s="49">
        <f>I148-D148</f>
        <v>-12.138000000000005</v>
      </c>
      <c r="P148" s="1"/>
    </row>
    <row r="149" spans="1:16" s="7" customFormat="1" ht="12.75" hidden="1">
      <c r="A149" s="21"/>
      <c r="B149" s="73" t="s">
        <v>155</v>
      </c>
      <c r="C149" s="36">
        <v>73.45</v>
      </c>
      <c r="D149" s="47">
        <f>C149*600*0.3/100</f>
        <v>132.21</v>
      </c>
      <c r="E149" s="48">
        <v>182.4</v>
      </c>
      <c r="F149" s="49">
        <f>E149*600*0.3/100</f>
        <v>328.32000000000005</v>
      </c>
      <c r="G149" s="49">
        <f>E149*600*0.2/100</f>
        <v>218.88</v>
      </c>
      <c r="H149" s="49">
        <f>E149*600*0.15/100</f>
        <v>164.16</v>
      </c>
      <c r="I149" s="49">
        <f>E149*600*0.1/100</f>
        <v>109.44</v>
      </c>
      <c r="J149" s="49">
        <f>F149-D149</f>
        <v>196.11000000000004</v>
      </c>
      <c r="K149" s="49">
        <f>G149-D149</f>
        <v>86.66999999999999</v>
      </c>
      <c r="L149" s="49">
        <f>H149-D149</f>
        <v>31.94999999999999</v>
      </c>
      <c r="M149" s="49">
        <f>I149-D149</f>
        <v>-22.77000000000001</v>
      </c>
      <c r="P149" s="1"/>
    </row>
    <row r="150" spans="1:16" s="7" customFormat="1" ht="12.75" hidden="1">
      <c r="A150" s="21"/>
      <c r="B150" s="73" t="s">
        <v>156</v>
      </c>
      <c r="C150" s="36">
        <v>63.88</v>
      </c>
      <c r="D150" s="47">
        <f>C150*600*0.3/100</f>
        <v>114.98400000000001</v>
      </c>
      <c r="E150" s="48">
        <v>171.41</v>
      </c>
      <c r="F150" s="49">
        <f>E150*600*0.3/100</f>
        <v>308.538</v>
      </c>
      <c r="G150" s="49">
        <f>E150*600*0.2/100</f>
        <v>205.692</v>
      </c>
      <c r="H150" s="49">
        <f>E150*600*0.15/100</f>
        <v>154.269</v>
      </c>
      <c r="I150" s="49">
        <f>E150*600*0.1/100</f>
        <v>102.846</v>
      </c>
      <c r="J150" s="49">
        <f>F150-D150</f>
        <v>193.554</v>
      </c>
      <c r="K150" s="49">
        <f>G150-D150</f>
        <v>90.708</v>
      </c>
      <c r="L150" s="49">
        <f>H150-D150</f>
        <v>39.285</v>
      </c>
      <c r="M150" s="49">
        <f>I150-D150</f>
        <v>-12.138000000000005</v>
      </c>
      <c r="P150" s="1"/>
    </row>
    <row r="151" spans="1:16" s="7" customFormat="1" ht="23.25">
      <c r="A151" s="21"/>
      <c r="B151" s="73" t="s">
        <v>157</v>
      </c>
      <c r="C151" s="36">
        <v>80.96</v>
      </c>
      <c r="D151" s="47">
        <f>C151*600*0.3/100</f>
        <v>145.72799999999998</v>
      </c>
      <c r="E151" s="48">
        <v>187.37</v>
      </c>
      <c r="F151" s="49">
        <f>E151*600*0.3/100</f>
        <v>337.2660000000001</v>
      </c>
      <c r="G151" s="49">
        <f>E151*600*0.2/100</f>
        <v>224.84400000000002</v>
      </c>
      <c r="H151" s="49">
        <f>E151*600*0.15/100</f>
        <v>168.63299999999998</v>
      </c>
      <c r="I151" s="49">
        <f>E151*600*0.1/100</f>
        <v>112.42200000000001</v>
      </c>
      <c r="J151" s="49">
        <f>F151-D151</f>
        <v>191.5380000000001</v>
      </c>
      <c r="K151" s="49">
        <f>G151-D151</f>
        <v>79.11600000000004</v>
      </c>
      <c r="L151" s="49">
        <f>H151-D151</f>
        <v>22.905</v>
      </c>
      <c r="M151" s="49">
        <f>I151-D151</f>
        <v>-33.30599999999997</v>
      </c>
      <c r="P151" s="1"/>
    </row>
    <row r="152" spans="1:16" s="7" customFormat="1" ht="23.25">
      <c r="A152" s="21"/>
      <c r="B152" s="73" t="s">
        <v>158</v>
      </c>
      <c r="C152" s="36">
        <v>76.1</v>
      </c>
      <c r="D152" s="47">
        <f>C152*600*0.3/100</f>
        <v>136.98000000000002</v>
      </c>
      <c r="E152" s="48">
        <v>183.58</v>
      </c>
      <c r="F152" s="49">
        <f>E152*600*0.3/100</f>
        <v>330.4440000000001</v>
      </c>
      <c r="G152" s="49">
        <f>E152*600*0.2/100</f>
        <v>220.29600000000005</v>
      </c>
      <c r="H152" s="49">
        <f>E152*600*0.15/100</f>
        <v>165.222</v>
      </c>
      <c r="I152" s="49">
        <f>E152*600*0.1/100</f>
        <v>110.14800000000002</v>
      </c>
      <c r="J152" s="49">
        <f>F152-D152</f>
        <v>193.46400000000006</v>
      </c>
      <c r="K152" s="49">
        <f>G152-D152</f>
        <v>83.31600000000003</v>
      </c>
      <c r="L152" s="49">
        <f>H152-D152</f>
        <v>28.24199999999999</v>
      </c>
      <c r="M152" s="49">
        <f>I152-D152</f>
        <v>-26.831999999999994</v>
      </c>
      <c r="P152" s="1"/>
    </row>
    <row r="153" spans="1:16" s="7" customFormat="1" ht="12.75" hidden="1">
      <c r="A153" s="21"/>
      <c r="B153" s="73" t="s">
        <v>159</v>
      </c>
      <c r="C153" s="36">
        <v>63.88</v>
      </c>
      <c r="D153" s="47">
        <f>C153*600*0.3/100</f>
        <v>114.98400000000001</v>
      </c>
      <c r="E153" s="48">
        <v>171.41</v>
      </c>
      <c r="F153" s="49">
        <f>E153*600*0.3/100</f>
        <v>308.538</v>
      </c>
      <c r="G153" s="49">
        <f>E153*600*0.2/100</f>
        <v>205.692</v>
      </c>
      <c r="H153" s="49">
        <f>E153*600*0.15/100</f>
        <v>154.269</v>
      </c>
      <c r="I153" s="49">
        <f>E153*600*0.1/100</f>
        <v>102.846</v>
      </c>
      <c r="J153" s="49">
        <f>F153-D153</f>
        <v>193.554</v>
      </c>
      <c r="K153" s="49">
        <f>G153-D153</f>
        <v>90.708</v>
      </c>
      <c r="L153" s="49">
        <f>H153-D153</f>
        <v>39.285</v>
      </c>
      <c r="M153" s="49">
        <f>I153-D153</f>
        <v>-12.138000000000005</v>
      </c>
      <c r="P153" s="1"/>
    </row>
    <row r="154" spans="1:16" s="7" customFormat="1" ht="12.75" hidden="1">
      <c r="A154" s="21"/>
      <c r="B154" s="73" t="s">
        <v>160</v>
      </c>
      <c r="C154" s="36">
        <v>76.48</v>
      </c>
      <c r="D154" s="47">
        <f>C154*600*0.3/100</f>
        <v>137.66400000000002</v>
      </c>
      <c r="E154" s="48">
        <v>179.13</v>
      </c>
      <c r="F154" s="49">
        <f>E154*600*0.3/100</f>
        <v>322.434</v>
      </c>
      <c r="G154" s="49">
        <f>E154*600*0.2/100</f>
        <v>214.95600000000002</v>
      </c>
      <c r="H154" s="49">
        <f>E154*600*0.15/100</f>
        <v>161.21699999999998</v>
      </c>
      <c r="I154" s="49">
        <f>E154*600*0.1/100</f>
        <v>107.47800000000001</v>
      </c>
      <c r="J154" s="49">
        <f>F154-D154</f>
        <v>184.77</v>
      </c>
      <c r="K154" s="49">
        <f>G154-D154</f>
        <v>77.292</v>
      </c>
      <c r="L154" s="49">
        <f>H154-D154</f>
        <v>23.55299999999997</v>
      </c>
      <c r="M154" s="49">
        <f>I154-D154</f>
        <v>-30.186000000000007</v>
      </c>
      <c r="P154" s="1"/>
    </row>
    <row r="155" spans="1:16" s="7" customFormat="1" ht="23.25">
      <c r="A155" s="21"/>
      <c r="B155" s="73" t="s">
        <v>161</v>
      </c>
      <c r="C155" s="36">
        <v>76.48</v>
      </c>
      <c r="D155" s="47">
        <f>C155*600*0.3/100</f>
        <v>137.66400000000002</v>
      </c>
      <c r="E155" s="48">
        <v>175.15</v>
      </c>
      <c r="F155" s="49">
        <f>E155*600*0.3/100</f>
        <v>315.27000000000004</v>
      </c>
      <c r="G155" s="49">
        <f>E155*600*0.2/100</f>
        <v>210.18</v>
      </c>
      <c r="H155" s="49">
        <f>E155*600*0.15/100</f>
        <v>157.635</v>
      </c>
      <c r="I155" s="49">
        <f>E155*600*0.1/100</f>
        <v>105.09</v>
      </c>
      <c r="J155" s="49">
        <f>F155-D155</f>
        <v>177.60600000000002</v>
      </c>
      <c r="K155" s="49">
        <f>G155-D155</f>
        <v>72.51599999999999</v>
      </c>
      <c r="L155" s="49">
        <f>H155-D155</f>
        <v>19.970999999999975</v>
      </c>
      <c r="M155" s="49">
        <f>I155-D155</f>
        <v>-32.57400000000001</v>
      </c>
      <c r="P155" s="1"/>
    </row>
    <row r="156" spans="1:16" s="7" customFormat="1" ht="12.75" hidden="1">
      <c r="A156" s="21"/>
      <c r="B156" s="73" t="s">
        <v>162</v>
      </c>
      <c r="C156" s="36">
        <v>63.88</v>
      </c>
      <c r="D156" s="47">
        <f>C156*600*0.3/100</f>
        <v>114.98400000000001</v>
      </c>
      <c r="E156" s="48">
        <v>171.41</v>
      </c>
      <c r="F156" s="49">
        <f>E156*600*0.3/100</f>
        <v>308.538</v>
      </c>
      <c r="G156" s="49">
        <f>E156*600*0.2/100</f>
        <v>205.692</v>
      </c>
      <c r="H156" s="49">
        <f>E156*600*0.15/100</f>
        <v>154.269</v>
      </c>
      <c r="I156" s="49">
        <f>E156*600*0.1/100</f>
        <v>102.846</v>
      </c>
      <c r="J156" s="49">
        <f>F156-D156</f>
        <v>193.554</v>
      </c>
      <c r="K156" s="49">
        <f>G156-D156</f>
        <v>90.708</v>
      </c>
      <c r="L156" s="49">
        <f>H156-D156</f>
        <v>39.285</v>
      </c>
      <c r="M156" s="49">
        <f>I156-D156</f>
        <v>-12.138000000000005</v>
      </c>
      <c r="P156" s="1"/>
    </row>
    <row r="157" spans="1:16" s="7" customFormat="1" ht="23.25">
      <c r="A157" s="21"/>
      <c r="B157" s="73" t="s">
        <v>163</v>
      </c>
      <c r="C157" s="36">
        <v>73.67</v>
      </c>
      <c r="D157" s="47">
        <f>C157*600*0.3/100</f>
        <v>132.60600000000002</v>
      </c>
      <c r="E157" s="48">
        <v>168.63</v>
      </c>
      <c r="F157" s="49">
        <f>E157*600*0.3/100</f>
        <v>303.53400000000005</v>
      </c>
      <c r="G157" s="49">
        <f>E157*600*0.2/100</f>
        <v>202.35600000000002</v>
      </c>
      <c r="H157" s="49">
        <f>E157*600*0.15/100</f>
        <v>151.767</v>
      </c>
      <c r="I157" s="49">
        <f>E157*600*0.1/100</f>
        <v>101.17800000000001</v>
      </c>
      <c r="J157" s="49">
        <f>F157-D157</f>
        <v>170.92800000000003</v>
      </c>
      <c r="K157" s="49">
        <f>G157-D157</f>
        <v>69.75</v>
      </c>
      <c r="L157" s="49">
        <f>H157-D157</f>
        <v>19.160999999999973</v>
      </c>
      <c r="M157" s="49">
        <f>I157-D157</f>
        <v>-31.42800000000001</v>
      </c>
      <c r="P157" s="1"/>
    </row>
    <row r="158" spans="1:16" s="7" customFormat="1" ht="23.25">
      <c r="A158" s="21"/>
      <c r="B158" s="73" t="s">
        <v>164</v>
      </c>
      <c r="C158" s="36">
        <v>80.78</v>
      </c>
      <c r="D158" s="47">
        <f>C158*600*0.3/100</f>
        <v>145.40400000000002</v>
      </c>
      <c r="E158" s="48">
        <v>182.4</v>
      </c>
      <c r="F158" s="49">
        <f>E158*600*0.3/100</f>
        <v>328.32000000000005</v>
      </c>
      <c r="G158" s="49">
        <f>E158*600*0.2/100</f>
        <v>218.88</v>
      </c>
      <c r="H158" s="49">
        <f>E158*600*0.15/100</f>
        <v>164.16</v>
      </c>
      <c r="I158" s="49">
        <f>E158*600*0.1/100</f>
        <v>109.44</v>
      </c>
      <c r="J158" s="49">
        <f>F158-D158</f>
        <v>182.91600000000003</v>
      </c>
      <c r="K158" s="49">
        <f>G158-D158</f>
        <v>73.47599999999997</v>
      </c>
      <c r="L158" s="49">
        <f>H158-D158</f>
        <v>18.755999999999972</v>
      </c>
      <c r="M158" s="49">
        <f>I158-D158</f>
        <v>-35.96400000000003</v>
      </c>
      <c r="P158" s="1"/>
    </row>
    <row r="159" spans="1:16" s="7" customFormat="1" ht="23.25">
      <c r="A159" s="21"/>
      <c r="B159" s="73" t="s">
        <v>165</v>
      </c>
      <c r="C159" s="36">
        <v>79.04</v>
      </c>
      <c r="D159" s="47">
        <f>C159*600*0.3/100</f>
        <v>142.27200000000005</v>
      </c>
      <c r="E159" s="48">
        <v>181.97</v>
      </c>
      <c r="F159" s="49">
        <f>E159*600*0.3/100</f>
        <v>327.54600000000005</v>
      </c>
      <c r="G159" s="49">
        <f>E159*600*0.2/100</f>
        <v>218.364</v>
      </c>
      <c r="H159" s="49">
        <f>E159*600*0.15/100</f>
        <v>163.773</v>
      </c>
      <c r="I159" s="49">
        <f>E159*600*0.1/100</f>
        <v>109.182</v>
      </c>
      <c r="J159" s="49">
        <f>F159-D159</f>
        <v>185.274</v>
      </c>
      <c r="K159" s="49">
        <f>G159-D159</f>
        <v>76.09199999999996</v>
      </c>
      <c r="L159" s="49">
        <f>H159-D159</f>
        <v>21.500999999999948</v>
      </c>
      <c r="M159" s="49">
        <f>I159-D159</f>
        <v>-33.090000000000046</v>
      </c>
      <c r="P159" s="1"/>
    </row>
    <row r="160" spans="1:16" s="7" customFormat="1" ht="23.25">
      <c r="A160" s="21"/>
      <c r="B160" s="73" t="s">
        <v>166</v>
      </c>
      <c r="C160" s="36">
        <v>79.04</v>
      </c>
      <c r="D160" s="47">
        <f>C160*600*0.3/100</f>
        <v>142.27200000000005</v>
      </c>
      <c r="E160" s="48">
        <v>165.71</v>
      </c>
      <c r="F160" s="49">
        <f>E160*600*0.3/100</f>
        <v>298.278</v>
      </c>
      <c r="G160" s="49">
        <f>E160*600*0.2/100</f>
        <v>198.852</v>
      </c>
      <c r="H160" s="49">
        <f>E160*600*0.15/100</f>
        <v>149.139</v>
      </c>
      <c r="I160" s="49">
        <f>E160*600*0.1/100</f>
        <v>99.426</v>
      </c>
      <c r="J160" s="49">
        <f>F160-D160</f>
        <v>156.00599999999997</v>
      </c>
      <c r="K160" s="49">
        <f>G160-D160</f>
        <v>56.579999999999956</v>
      </c>
      <c r="L160" s="49">
        <f>H160-D160</f>
        <v>6.866999999999962</v>
      </c>
      <c r="M160" s="49">
        <f>I160-D160</f>
        <v>-42.846000000000046</v>
      </c>
      <c r="P160" s="1"/>
    </row>
    <row r="161" spans="1:16" s="7" customFormat="1" ht="23.25">
      <c r="A161" s="21"/>
      <c r="B161" s="73" t="s">
        <v>167</v>
      </c>
      <c r="C161" s="36">
        <v>78.41</v>
      </c>
      <c r="D161" s="47">
        <f>C161*600*0.3/100</f>
        <v>141.13800000000003</v>
      </c>
      <c r="E161" s="48">
        <v>165.54</v>
      </c>
      <c r="F161" s="49">
        <f>E161*600*0.3/100</f>
        <v>297.97200000000004</v>
      </c>
      <c r="G161" s="49">
        <f>E161*600*0.2/100</f>
        <v>198.64800000000002</v>
      </c>
      <c r="H161" s="49">
        <f>E161*600*0.15/100</f>
        <v>148.986</v>
      </c>
      <c r="I161" s="49">
        <f>E161*600*0.1/100</f>
        <v>99.32400000000001</v>
      </c>
      <c r="J161" s="49">
        <f>F161-D161</f>
        <v>156.834</v>
      </c>
      <c r="K161" s="49">
        <f>G161-D161</f>
        <v>57.50999999999999</v>
      </c>
      <c r="L161" s="49">
        <f>H161-D161</f>
        <v>7.847999999999956</v>
      </c>
      <c r="M161" s="49">
        <f>I161-D161</f>
        <v>-41.81400000000002</v>
      </c>
      <c r="P161" s="1"/>
    </row>
    <row r="162" spans="1:16" s="7" customFormat="1" ht="12.75">
      <c r="A162" s="21"/>
      <c r="B162" s="73"/>
      <c r="C162" s="36"/>
      <c r="D162" s="47"/>
      <c r="E162" s="48"/>
      <c r="F162" s="49"/>
      <c r="G162" s="49"/>
      <c r="H162" s="49"/>
      <c r="I162" s="49"/>
      <c r="J162" s="49"/>
      <c r="K162" s="49"/>
      <c r="L162" s="49"/>
      <c r="M162" s="49"/>
      <c r="P162" s="1"/>
    </row>
    <row r="163" spans="1:16" s="7" customFormat="1" ht="23.25">
      <c r="A163" s="21"/>
      <c r="B163" s="74" t="s">
        <v>368</v>
      </c>
      <c r="C163" s="36"/>
      <c r="D163" s="47"/>
      <c r="E163" s="41"/>
      <c r="F163" s="49"/>
      <c r="G163" s="49"/>
      <c r="H163" s="49"/>
      <c r="I163" s="49"/>
      <c r="J163" s="49"/>
      <c r="K163" s="49"/>
      <c r="L163" s="49"/>
      <c r="M163" s="49"/>
      <c r="P163" s="1"/>
    </row>
    <row r="164" spans="1:16" s="7" customFormat="1" ht="23.25">
      <c r="A164" s="21"/>
      <c r="B164" s="73" t="s">
        <v>169</v>
      </c>
      <c r="C164" s="36">
        <v>182.4</v>
      </c>
      <c r="D164" s="47">
        <f>C164*600*0.3/100</f>
        <v>328.32000000000005</v>
      </c>
      <c r="E164" s="48">
        <v>596.01</v>
      </c>
      <c r="F164" s="49">
        <f>E164*600*0.3/100</f>
        <v>1072.8180000000002</v>
      </c>
      <c r="G164" s="49">
        <f>E164*600*0.2/100</f>
        <v>715.212</v>
      </c>
      <c r="H164" s="49">
        <f>E164*600*0.15/100</f>
        <v>536.409</v>
      </c>
      <c r="I164" s="49">
        <f>E164*600*0.1/100</f>
        <v>357.606</v>
      </c>
      <c r="J164" s="49">
        <f>F164-D164</f>
        <v>744.4980000000002</v>
      </c>
      <c r="K164" s="49">
        <f>G164-D164</f>
        <v>386.89199999999994</v>
      </c>
      <c r="L164" s="49">
        <f>H164-D164</f>
        <v>208.08899999999994</v>
      </c>
      <c r="M164" s="49">
        <f>I164-D164</f>
        <v>29.285999999999945</v>
      </c>
      <c r="P164" s="1"/>
    </row>
    <row r="165" spans="1:16" s="7" customFormat="1" ht="12.75" hidden="1">
      <c r="A165" s="21"/>
      <c r="B165" s="73" t="s">
        <v>170</v>
      </c>
      <c r="C165" s="36">
        <v>182.4</v>
      </c>
      <c r="D165" s="47">
        <f>C165*600*0.3/100</f>
        <v>328.32000000000005</v>
      </c>
      <c r="E165" s="48">
        <v>596.01</v>
      </c>
      <c r="F165" s="49">
        <f>E165*600*0.3/100</f>
        <v>1072.8180000000002</v>
      </c>
      <c r="G165" s="49">
        <f>E165*600*0.2/100</f>
        <v>715.212</v>
      </c>
      <c r="H165" s="49">
        <f>E165*600*0.15/100</f>
        <v>536.409</v>
      </c>
      <c r="I165" s="49">
        <f>E165*600*0.1/100</f>
        <v>357.606</v>
      </c>
      <c r="J165" s="49">
        <f>F165-D165</f>
        <v>744.4980000000002</v>
      </c>
      <c r="K165" s="49">
        <f>G165-D165</f>
        <v>386.89199999999994</v>
      </c>
      <c r="L165" s="49">
        <f>H165-D165</f>
        <v>208.08899999999994</v>
      </c>
      <c r="M165" s="49">
        <f>I165-D165</f>
        <v>29.285999999999945</v>
      </c>
      <c r="P165" s="1"/>
    </row>
    <row r="166" spans="1:16" s="7" customFormat="1" ht="23.25">
      <c r="A166" s="21"/>
      <c r="B166" s="73" t="s">
        <v>171</v>
      </c>
      <c r="C166" s="36">
        <v>167.07</v>
      </c>
      <c r="D166" s="47">
        <f>C166*600*0.3/100</f>
        <v>300.72600000000006</v>
      </c>
      <c r="E166" s="48">
        <v>579.12</v>
      </c>
      <c r="F166" s="49">
        <f>E166*600*0.3/100</f>
        <v>1042.4160000000002</v>
      </c>
      <c r="G166" s="49">
        <f>E166*600*0.2/100</f>
        <v>694.9440000000001</v>
      </c>
      <c r="H166" s="49">
        <f>E166*600*0.15/100</f>
        <v>521.208</v>
      </c>
      <c r="I166" s="49">
        <f>E166*600*0.1/100</f>
        <v>347.47200000000004</v>
      </c>
      <c r="J166" s="49">
        <f>F166-D166</f>
        <v>741.69</v>
      </c>
      <c r="K166" s="49">
        <f>G166-D166</f>
        <v>394.218</v>
      </c>
      <c r="L166" s="49">
        <f>H166-D166</f>
        <v>220.4819999999999</v>
      </c>
      <c r="M166" s="49">
        <f>I166-D166</f>
        <v>46.74599999999998</v>
      </c>
      <c r="P166" s="1"/>
    </row>
    <row r="167" spans="1:16" s="7" customFormat="1" ht="23.25">
      <c r="A167" s="21"/>
      <c r="B167" s="73" t="s">
        <v>172</v>
      </c>
      <c r="C167" s="36">
        <v>183.9</v>
      </c>
      <c r="D167" s="47">
        <f>C167*600*0.3/100</f>
        <v>331.0200000000001</v>
      </c>
      <c r="E167" s="48">
        <v>263.72</v>
      </c>
      <c r="F167" s="49">
        <f>E167*600*0.3/100</f>
        <v>474.69600000000014</v>
      </c>
      <c r="G167" s="49">
        <f>E167*600*0.2/100</f>
        <v>316.4640000000001</v>
      </c>
      <c r="H167" s="49">
        <f>E167*600*0.15/100</f>
        <v>237.34800000000004</v>
      </c>
      <c r="I167" s="49">
        <f>E167*600*0.1/100</f>
        <v>158.23200000000006</v>
      </c>
      <c r="J167" s="49">
        <f>F167-D167</f>
        <v>143.67600000000004</v>
      </c>
      <c r="K167" s="49">
        <f>G167-D167</f>
        <v>-14.555999999999983</v>
      </c>
      <c r="L167" s="49">
        <f>H167-D167</f>
        <v>-93.67200000000005</v>
      </c>
      <c r="M167" s="49">
        <f>I167-D167</f>
        <v>-172.78800000000004</v>
      </c>
      <c r="P167" s="1"/>
    </row>
    <row r="168" spans="1:16" s="7" customFormat="1" ht="23.25">
      <c r="A168" s="21"/>
      <c r="B168" s="73" t="s">
        <v>173</v>
      </c>
      <c r="C168" s="36">
        <v>210.8</v>
      </c>
      <c r="D168" s="47">
        <f>C168*600*0.3/100</f>
        <v>379.44000000000005</v>
      </c>
      <c r="E168" s="48">
        <v>614.08</v>
      </c>
      <c r="F168" s="49">
        <f>E168*600*0.3/100</f>
        <v>1105.3440000000003</v>
      </c>
      <c r="G168" s="49">
        <f>E168*600*0.2/100</f>
        <v>736.8960000000001</v>
      </c>
      <c r="H168" s="49">
        <f>E168*600*0.15/100</f>
        <v>552.672</v>
      </c>
      <c r="I168" s="49">
        <f>E168*600*0.1/100</f>
        <v>368.44800000000004</v>
      </c>
      <c r="J168" s="49">
        <f>F168-D168</f>
        <v>725.9040000000002</v>
      </c>
      <c r="K168" s="49">
        <f>G168-D168</f>
        <v>357.456</v>
      </c>
      <c r="L168" s="49">
        <f>H168-D168</f>
        <v>173.23199999999997</v>
      </c>
      <c r="M168" s="49">
        <f>I168-D168</f>
        <v>-10.992000000000019</v>
      </c>
      <c r="P168" s="1"/>
    </row>
    <row r="169" spans="1:16" s="7" customFormat="1" ht="23.25">
      <c r="A169" s="21"/>
      <c r="B169" s="73" t="s">
        <v>174</v>
      </c>
      <c r="C169" s="36">
        <v>72.33</v>
      </c>
      <c r="D169" s="47">
        <f>C169*600*0.3/100</f>
        <v>130.19400000000002</v>
      </c>
      <c r="E169" s="48">
        <v>278.41</v>
      </c>
      <c r="F169" s="49">
        <f>E169*600*0.3/100</f>
        <v>501.13800000000015</v>
      </c>
      <c r="G169" s="49">
        <f>E169*600*0.2/100</f>
        <v>334.09200000000004</v>
      </c>
      <c r="H169" s="49">
        <f>E169*600*0.15/100</f>
        <v>250.56900000000005</v>
      </c>
      <c r="I169" s="49">
        <f>E169*600*0.1/100</f>
        <v>167.04600000000002</v>
      </c>
      <c r="J169" s="49">
        <f>F169-D169</f>
        <v>370.94400000000013</v>
      </c>
      <c r="K169" s="49">
        <f>G169-D169</f>
        <v>203.89800000000002</v>
      </c>
      <c r="L169" s="49">
        <f>H169-D169</f>
        <v>120.37500000000003</v>
      </c>
      <c r="M169" s="49">
        <f>I169-D169</f>
        <v>36.852000000000004</v>
      </c>
      <c r="P169" s="1"/>
    </row>
    <row r="170" spans="1:16" s="7" customFormat="1" ht="23.25">
      <c r="A170" s="21"/>
      <c r="B170" s="73" t="s">
        <v>175</v>
      </c>
      <c r="C170" s="36">
        <v>76.77</v>
      </c>
      <c r="D170" s="47">
        <f>C170*600*0.3/100</f>
        <v>138.18600000000004</v>
      </c>
      <c r="E170" s="48">
        <v>281.18</v>
      </c>
      <c r="F170" s="49">
        <f>E170*600*0.3/100</f>
        <v>506.1240000000001</v>
      </c>
      <c r="G170" s="49">
        <f>E170*600*0.2/100</f>
        <v>337.416</v>
      </c>
      <c r="H170" s="49">
        <f>E170*600*0.15/100</f>
        <v>253.062</v>
      </c>
      <c r="I170" s="49">
        <f>E170*600*0.1/100</f>
        <v>168.708</v>
      </c>
      <c r="J170" s="49">
        <f>F170-D170</f>
        <v>367.93800000000005</v>
      </c>
      <c r="K170" s="49">
        <f>G170-D170</f>
        <v>199.22999999999996</v>
      </c>
      <c r="L170" s="49">
        <f>H170-D170</f>
        <v>114.87599999999998</v>
      </c>
      <c r="M170" s="49">
        <f>I170-D170</f>
        <v>30.521999999999963</v>
      </c>
      <c r="P170" s="1"/>
    </row>
    <row r="171" spans="1:16" s="7" customFormat="1" ht="23.25">
      <c r="A171" s="21"/>
      <c r="B171" s="73" t="s">
        <v>176</v>
      </c>
      <c r="C171" s="36">
        <v>71.08</v>
      </c>
      <c r="D171" s="47">
        <f>C171*600*0.3/100</f>
        <v>127.94400000000002</v>
      </c>
      <c r="E171" s="48">
        <v>276.29</v>
      </c>
      <c r="F171" s="49">
        <f>E171*600*0.3/100</f>
        <v>497.32200000000006</v>
      </c>
      <c r="G171" s="49">
        <f>E171*600*0.2/100</f>
        <v>331.548</v>
      </c>
      <c r="H171" s="49">
        <f>E171*600*0.15/100</f>
        <v>248.66099999999997</v>
      </c>
      <c r="I171" s="49">
        <f>E171*600*0.1/100</f>
        <v>165.774</v>
      </c>
      <c r="J171" s="49">
        <f>F171-D171</f>
        <v>369.37800000000004</v>
      </c>
      <c r="K171" s="49">
        <f>G171-D171</f>
        <v>203.60399999999998</v>
      </c>
      <c r="L171" s="49">
        <f>H171-D171</f>
        <v>120.71699999999996</v>
      </c>
      <c r="M171" s="49">
        <f>I171-D171</f>
        <v>37.829999999999984</v>
      </c>
      <c r="P171" s="1"/>
    </row>
    <row r="172" spans="1:16" s="7" customFormat="1" ht="23.25">
      <c r="A172" s="21"/>
      <c r="B172" s="73" t="s">
        <v>177</v>
      </c>
      <c r="C172" s="36">
        <v>78.21</v>
      </c>
      <c r="D172" s="47">
        <f>C172*600*0.3/100</f>
        <v>140.778</v>
      </c>
      <c r="E172" s="48">
        <v>280.13</v>
      </c>
      <c r="F172" s="49">
        <f>E172*600*0.3/100</f>
        <v>504.2340000000001</v>
      </c>
      <c r="G172" s="49">
        <f>E172*600*0.2/100</f>
        <v>336.156</v>
      </c>
      <c r="H172" s="49">
        <f>E172*600*0.15/100</f>
        <v>252.11700000000002</v>
      </c>
      <c r="I172" s="49">
        <f>E172*600*0.1/100</f>
        <v>168.078</v>
      </c>
      <c r="J172" s="49">
        <f>F172-D172</f>
        <v>363.45600000000013</v>
      </c>
      <c r="K172" s="49">
        <f>G172-D172</f>
        <v>195.37800000000001</v>
      </c>
      <c r="L172" s="49">
        <f>H172-D172</f>
        <v>111.33900000000003</v>
      </c>
      <c r="M172" s="49">
        <f>I172-D172</f>
        <v>27.30000000000001</v>
      </c>
      <c r="P172" s="1"/>
    </row>
    <row r="173" spans="1:16" s="7" customFormat="1" ht="23.25">
      <c r="A173" s="21"/>
      <c r="B173" s="73" t="s">
        <v>178</v>
      </c>
      <c r="C173" s="36">
        <v>68.74</v>
      </c>
      <c r="D173" s="47">
        <f>C173*600*0.3/100</f>
        <v>123.73200000000003</v>
      </c>
      <c r="E173" s="48">
        <v>276.85</v>
      </c>
      <c r="F173" s="49">
        <f>E173*600*0.3/100</f>
        <v>498.3300000000001</v>
      </c>
      <c r="G173" s="49">
        <f>E173*600*0.2/100</f>
        <v>332.22</v>
      </c>
      <c r="H173" s="49">
        <f>E173*600*0.15/100</f>
        <v>249.165</v>
      </c>
      <c r="I173" s="49">
        <f>E173*600*0.1/100</f>
        <v>166.11</v>
      </c>
      <c r="J173" s="49">
        <f>F173-D173</f>
        <v>374.59800000000007</v>
      </c>
      <c r="K173" s="49">
        <f>G173-D173</f>
        <v>208.488</v>
      </c>
      <c r="L173" s="49">
        <f>H173-D173</f>
        <v>125.43299999999996</v>
      </c>
      <c r="M173" s="49">
        <f>I173-D173</f>
        <v>42.377999999999986</v>
      </c>
      <c r="P173" s="1"/>
    </row>
    <row r="174" spans="1:16" s="7" customFormat="1" ht="23.25">
      <c r="A174" s="21"/>
      <c r="B174" s="73" t="s">
        <v>179</v>
      </c>
      <c r="C174" s="36">
        <v>75.21</v>
      </c>
      <c r="D174" s="47">
        <f>C174*600*0.3/100</f>
        <v>135.378</v>
      </c>
      <c r="E174" s="48">
        <v>279.46</v>
      </c>
      <c r="F174" s="49">
        <f>E174*600*0.3/100</f>
        <v>503.0280000000001</v>
      </c>
      <c r="G174" s="49">
        <f>E174*600*0.2/100</f>
        <v>335.35200000000003</v>
      </c>
      <c r="H174" s="49">
        <f>E174*600*0.15/100</f>
        <v>251.51399999999998</v>
      </c>
      <c r="I174" s="49">
        <f>E174*600*0.1/100</f>
        <v>167.67600000000002</v>
      </c>
      <c r="J174" s="49">
        <f>F174-D174</f>
        <v>367.6500000000001</v>
      </c>
      <c r="K174" s="49">
        <f>G174-D174</f>
        <v>199.97400000000005</v>
      </c>
      <c r="L174" s="49">
        <f>H174-D174</f>
        <v>116.136</v>
      </c>
      <c r="M174" s="49">
        <f>I174-D174</f>
        <v>32.29800000000003</v>
      </c>
      <c r="P174" s="1"/>
    </row>
    <row r="175" spans="1:16" s="7" customFormat="1" ht="23.25">
      <c r="A175" s="21"/>
      <c r="B175" s="73" t="s">
        <v>180</v>
      </c>
      <c r="C175" s="36">
        <v>74.09</v>
      </c>
      <c r="D175" s="47">
        <f>C175*600*0.3/100</f>
        <v>133.36200000000002</v>
      </c>
      <c r="E175" s="48">
        <v>278.76</v>
      </c>
      <c r="F175" s="49">
        <f>E175*600*0.3/100</f>
        <v>501.7680000000001</v>
      </c>
      <c r="G175" s="49">
        <f>E175*600*0.2/100</f>
        <v>334.51200000000006</v>
      </c>
      <c r="H175" s="49">
        <f>E175*600*0.15/100</f>
        <v>250.884</v>
      </c>
      <c r="I175" s="49">
        <f>E175*600*0.1/100</f>
        <v>167.25600000000003</v>
      </c>
      <c r="J175" s="49">
        <f>F175-D175</f>
        <v>368.40600000000006</v>
      </c>
      <c r="K175" s="49">
        <f>G175-D175</f>
        <v>201.15000000000003</v>
      </c>
      <c r="L175" s="49">
        <f>H175-D175</f>
        <v>117.52199999999996</v>
      </c>
      <c r="M175" s="49">
        <f>I175-D175</f>
        <v>33.894000000000005</v>
      </c>
      <c r="P175" s="1"/>
    </row>
    <row r="176" spans="1:16" s="7" customFormat="1" ht="23.25">
      <c r="A176" s="21"/>
      <c r="B176" s="73" t="s">
        <v>181</v>
      </c>
      <c r="C176" s="36">
        <v>41.41</v>
      </c>
      <c r="D176" s="47">
        <f>C176*600*0.3/100</f>
        <v>74.538</v>
      </c>
      <c r="E176" s="48">
        <v>251.17</v>
      </c>
      <c r="F176" s="49">
        <f>E176*600*0.3/100</f>
        <v>452.10600000000005</v>
      </c>
      <c r="G176" s="49">
        <f>E176*600*0.2/100</f>
        <v>301.404</v>
      </c>
      <c r="H176" s="49">
        <f>E176*600*0.15/100</f>
        <v>226.053</v>
      </c>
      <c r="I176" s="49">
        <f>E176*600*0.1/100</f>
        <v>150.702</v>
      </c>
      <c r="J176" s="49">
        <f>F176-D176</f>
        <v>377.56800000000004</v>
      </c>
      <c r="K176" s="49">
        <f>G176-D176</f>
        <v>226.86599999999999</v>
      </c>
      <c r="L176" s="49">
        <f>H176-D176</f>
        <v>151.515</v>
      </c>
      <c r="M176" s="49">
        <f>I176-D176</f>
        <v>76.164</v>
      </c>
      <c r="P176" s="1"/>
    </row>
    <row r="177" spans="1:16" s="7" customFormat="1" ht="12.75" hidden="1">
      <c r="A177" s="21"/>
      <c r="B177" s="73" t="s">
        <v>182</v>
      </c>
      <c r="C177" s="36">
        <v>71.08</v>
      </c>
      <c r="D177" s="47">
        <f>C177*600*0.3/100</f>
        <v>127.94400000000002</v>
      </c>
      <c r="E177" s="48">
        <v>276.29</v>
      </c>
      <c r="F177" s="49">
        <f>E177*600*0.3/100</f>
        <v>497.32200000000006</v>
      </c>
      <c r="G177" s="49">
        <f>E177*600*0.2/100</f>
        <v>331.548</v>
      </c>
      <c r="H177" s="49">
        <f>E177*600*0.15/100</f>
        <v>248.66099999999997</v>
      </c>
      <c r="I177" s="49">
        <f>E177*600*0.1/100</f>
        <v>165.774</v>
      </c>
      <c r="J177" s="49">
        <f>F177-D177</f>
        <v>369.37800000000004</v>
      </c>
      <c r="K177" s="49">
        <f>G177-D177</f>
        <v>203.60399999999998</v>
      </c>
      <c r="L177" s="49">
        <f>H177-D177</f>
        <v>120.71699999999996</v>
      </c>
      <c r="M177" s="49">
        <f>I177-D177</f>
        <v>37.829999999999984</v>
      </c>
      <c r="P177" s="1"/>
    </row>
    <row r="178" spans="1:16" s="7" customFormat="1" ht="12.75" hidden="1">
      <c r="A178" s="21"/>
      <c r="B178" s="73" t="s">
        <v>183</v>
      </c>
      <c r="C178" s="36">
        <v>41.41</v>
      </c>
      <c r="D178" s="47">
        <f>C178*600*0.3/100</f>
        <v>74.538</v>
      </c>
      <c r="E178" s="48">
        <v>251.17</v>
      </c>
      <c r="F178" s="49">
        <f>E178*600*0.3/100</f>
        <v>452.10600000000005</v>
      </c>
      <c r="G178" s="49">
        <f>E178*600*0.2/100</f>
        <v>301.404</v>
      </c>
      <c r="H178" s="49">
        <f>E178*600*0.15/100</f>
        <v>226.053</v>
      </c>
      <c r="I178" s="49">
        <f>E178*600*0.1/100</f>
        <v>150.702</v>
      </c>
      <c r="J178" s="49">
        <f>F178-D178</f>
        <v>377.56800000000004</v>
      </c>
      <c r="K178" s="49">
        <f>G178-D178</f>
        <v>226.86599999999999</v>
      </c>
      <c r="L178" s="49">
        <f>H178-D178</f>
        <v>151.515</v>
      </c>
      <c r="M178" s="49">
        <f>I178-D178</f>
        <v>76.164</v>
      </c>
      <c r="P178" s="1"/>
    </row>
    <row r="179" spans="1:16" s="7" customFormat="1" ht="12.75" hidden="1">
      <c r="A179" s="21"/>
      <c r="B179" s="73" t="s">
        <v>184</v>
      </c>
      <c r="C179" s="36">
        <v>71.08</v>
      </c>
      <c r="D179" s="47">
        <f>C179*600*0.3/100</f>
        <v>127.94400000000002</v>
      </c>
      <c r="E179" s="48">
        <v>276.29</v>
      </c>
      <c r="F179" s="49">
        <f>E179*600*0.3/100</f>
        <v>497.32200000000006</v>
      </c>
      <c r="G179" s="49">
        <f>E179*600*0.2/100</f>
        <v>331.548</v>
      </c>
      <c r="H179" s="49">
        <f>E179*600*0.15/100</f>
        <v>248.66099999999997</v>
      </c>
      <c r="I179" s="49">
        <f>E179*600*0.1/100</f>
        <v>165.774</v>
      </c>
      <c r="J179" s="49">
        <f>F179-D179</f>
        <v>369.37800000000004</v>
      </c>
      <c r="K179" s="49">
        <f>G179-D179</f>
        <v>203.60399999999998</v>
      </c>
      <c r="L179" s="49">
        <f>H179-D179</f>
        <v>120.71699999999996</v>
      </c>
      <c r="M179" s="49">
        <f>I179-D179</f>
        <v>37.829999999999984</v>
      </c>
      <c r="P179" s="1"/>
    </row>
    <row r="180" spans="1:16" s="7" customFormat="1" ht="23.25">
      <c r="A180" s="21"/>
      <c r="B180" s="73" t="s">
        <v>185</v>
      </c>
      <c r="C180" s="36">
        <v>71.08</v>
      </c>
      <c r="D180" s="47">
        <f>C180*600*0.3/100</f>
        <v>127.94400000000002</v>
      </c>
      <c r="E180" s="48">
        <v>251.17</v>
      </c>
      <c r="F180" s="49">
        <f>E180*600*0.3/100</f>
        <v>452.10600000000005</v>
      </c>
      <c r="G180" s="49">
        <f>E180*600*0.2/100</f>
        <v>301.404</v>
      </c>
      <c r="H180" s="49">
        <f>E180*600*0.15/100</f>
        <v>226.053</v>
      </c>
      <c r="I180" s="49">
        <f>E180*600*0.1/100</f>
        <v>150.702</v>
      </c>
      <c r="J180" s="49">
        <f>F180-D180</f>
        <v>324.16200000000003</v>
      </c>
      <c r="K180" s="49">
        <f>G180-D180</f>
        <v>173.45999999999998</v>
      </c>
      <c r="L180" s="49">
        <f>H180-D180</f>
        <v>98.10899999999998</v>
      </c>
      <c r="M180" s="49">
        <f>I180-D180</f>
        <v>22.75799999999998</v>
      </c>
      <c r="P180" s="1"/>
    </row>
    <row r="181" spans="1:16" s="7" customFormat="1" ht="23.25">
      <c r="A181" s="21"/>
      <c r="B181" s="73" t="s">
        <v>186</v>
      </c>
      <c r="C181" s="36">
        <v>41.41</v>
      </c>
      <c r="D181" s="47">
        <f>C181*600*0.3/100</f>
        <v>74.538</v>
      </c>
      <c r="E181" s="48">
        <v>276.29</v>
      </c>
      <c r="F181" s="49">
        <f>E181*600*0.3/100</f>
        <v>497.32200000000006</v>
      </c>
      <c r="G181" s="49">
        <f>E181*600*0.2/100</f>
        <v>331.548</v>
      </c>
      <c r="H181" s="49">
        <f>E181*600*0.15/100</f>
        <v>248.66099999999997</v>
      </c>
      <c r="I181" s="49">
        <f>E181*600*0.1/100</f>
        <v>165.774</v>
      </c>
      <c r="J181" s="49">
        <f>F181-D181</f>
        <v>422.78400000000005</v>
      </c>
      <c r="K181" s="49">
        <f>G181-D181</f>
        <v>257.01</v>
      </c>
      <c r="L181" s="49">
        <f>H181-D181</f>
        <v>174.123</v>
      </c>
      <c r="M181" s="49">
        <f>I181-D181</f>
        <v>91.236</v>
      </c>
      <c r="P181" s="1"/>
    </row>
    <row r="182" spans="1:16" s="7" customFormat="1" ht="12.75" hidden="1">
      <c r="A182" s="21"/>
      <c r="B182" s="73" t="s">
        <v>187</v>
      </c>
      <c r="C182" s="36">
        <v>68.74</v>
      </c>
      <c r="D182" s="47">
        <f>C182*600*0.3/100</f>
        <v>123.73200000000003</v>
      </c>
      <c r="E182" s="48">
        <v>276.85</v>
      </c>
      <c r="F182" s="49">
        <f>E182*600*0.3/100</f>
        <v>498.3300000000001</v>
      </c>
      <c r="G182" s="49">
        <f>E182*600*0.2/100</f>
        <v>332.22</v>
      </c>
      <c r="H182" s="49">
        <f>E182*600*0.15/100</f>
        <v>249.165</v>
      </c>
      <c r="I182" s="49">
        <f>E182*600*0.1/100</f>
        <v>166.11</v>
      </c>
      <c r="J182" s="49">
        <f>F182-D182</f>
        <v>374.59800000000007</v>
      </c>
      <c r="K182" s="49">
        <f>G182-D182</f>
        <v>208.488</v>
      </c>
      <c r="L182" s="49">
        <f>H182-D182</f>
        <v>125.43299999999996</v>
      </c>
      <c r="M182" s="49">
        <f>I182-D182</f>
        <v>42.377999999999986</v>
      </c>
      <c r="P182" s="1"/>
    </row>
    <row r="183" spans="1:16" s="7" customFormat="1" ht="12.75" hidden="1">
      <c r="A183" s="21"/>
      <c r="B183" s="73" t="s">
        <v>188</v>
      </c>
      <c r="C183" s="36">
        <v>72.33</v>
      </c>
      <c r="D183" s="47">
        <f>C183*600*0.3/100</f>
        <v>130.19400000000002</v>
      </c>
      <c r="E183" s="48">
        <v>278.41</v>
      </c>
      <c r="F183" s="49">
        <f>E183*600*0.3/100</f>
        <v>501.13800000000015</v>
      </c>
      <c r="G183" s="49">
        <f>E183*600*0.2/100</f>
        <v>334.09200000000004</v>
      </c>
      <c r="H183" s="49">
        <f>E183*600*0.15/100</f>
        <v>250.56900000000005</v>
      </c>
      <c r="I183" s="49">
        <f>E183*600*0.1/100</f>
        <v>167.04600000000002</v>
      </c>
      <c r="J183" s="49">
        <f>F183-D183</f>
        <v>370.94400000000013</v>
      </c>
      <c r="K183" s="49">
        <f>G183-D183</f>
        <v>203.89800000000002</v>
      </c>
      <c r="L183" s="49">
        <f>H183-D183</f>
        <v>120.37500000000003</v>
      </c>
      <c r="M183" s="49">
        <f>I183-D183</f>
        <v>36.852000000000004</v>
      </c>
      <c r="P183" s="1"/>
    </row>
    <row r="184" spans="1:16" s="7" customFormat="1" ht="12.75">
      <c r="A184" s="21"/>
      <c r="B184" s="73"/>
      <c r="C184" s="36"/>
      <c r="D184" s="47"/>
      <c r="E184" s="48"/>
      <c r="F184" s="49"/>
      <c r="G184" s="49"/>
      <c r="H184" s="49"/>
      <c r="I184" s="49"/>
      <c r="J184" s="49"/>
      <c r="K184" s="49"/>
      <c r="L184" s="49"/>
      <c r="M184" s="49"/>
      <c r="P184" s="1"/>
    </row>
    <row r="185" spans="1:16" s="7" customFormat="1" ht="23.25">
      <c r="A185" s="21"/>
      <c r="B185" s="74" t="s">
        <v>369</v>
      </c>
      <c r="C185" s="36"/>
      <c r="D185" s="47"/>
      <c r="E185" s="41"/>
      <c r="F185" s="49"/>
      <c r="G185" s="49"/>
      <c r="H185" s="49"/>
      <c r="I185" s="49"/>
      <c r="J185" s="49"/>
      <c r="K185" s="49"/>
      <c r="L185" s="49"/>
      <c r="M185" s="49"/>
      <c r="P185" s="1"/>
    </row>
    <row r="186" spans="1:16" s="7" customFormat="1" ht="23.25">
      <c r="A186" s="21"/>
      <c r="B186" s="73" t="s">
        <v>190</v>
      </c>
      <c r="C186" s="36">
        <v>16.78</v>
      </c>
      <c r="D186" s="47">
        <f>C186*600*0.3/100</f>
        <v>30.204000000000004</v>
      </c>
      <c r="E186" s="48">
        <v>71.59</v>
      </c>
      <c r="F186" s="49">
        <f>E186*600*0.3/100</f>
        <v>128.86200000000002</v>
      </c>
      <c r="G186" s="49">
        <f>E186*600*0.2/100</f>
        <v>85.90800000000002</v>
      </c>
      <c r="H186" s="49">
        <f>E186*600*0.15/100</f>
        <v>64.431</v>
      </c>
      <c r="I186" s="49">
        <f>E186*600*0.1/100</f>
        <v>42.95400000000001</v>
      </c>
      <c r="J186" s="49">
        <f>F186-D186</f>
        <v>98.65800000000002</v>
      </c>
      <c r="K186" s="49">
        <f>G186-D186</f>
        <v>55.70400000000001</v>
      </c>
      <c r="L186" s="49">
        <f>H186-D186</f>
        <v>34.22699999999999</v>
      </c>
      <c r="M186" s="49">
        <f>I186-D186</f>
        <v>12.750000000000004</v>
      </c>
      <c r="P186" s="1"/>
    </row>
    <row r="187" spans="1:16" s="7" customFormat="1" ht="23.25">
      <c r="A187" s="21"/>
      <c r="B187" s="73" t="s">
        <v>191</v>
      </c>
      <c r="C187" s="36">
        <v>19.58</v>
      </c>
      <c r="D187" s="47">
        <f>C187*600*0.3/100</f>
        <v>35.244</v>
      </c>
      <c r="E187" s="48">
        <v>73.83</v>
      </c>
      <c r="F187" s="49">
        <f>E187*600*0.3/100</f>
        <v>132.894</v>
      </c>
      <c r="G187" s="49">
        <f>E187*600*0.2/100</f>
        <v>88.596</v>
      </c>
      <c r="H187" s="49">
        <f>E187*600*0.15/100</f>
        <v>66.447</v>
      </c>
      <c r="I187" s="49">
        <f>E187*600*0.1/100</f>
        <v>44.298</v>
      </c>
      <c r="J187" s="49">
        <f>F187-D187</f>
        <v>97.65</v>
      </c>
      <c r="K187" s="49">
        <f>G187-D187</f>
        <v>53.352000000000004</v>
      </c>
      <c r="L187" s="49">
        <f>H187-D187</f>
        <v>31.203000000000003</v>
      </c>
      <c r="M187" s="49">
        <f>I187-D187</f>
        <v>9.054000000000002</v>
      </c>
      <c r="P187" s="1"/>
    </row>
    <row r="188" spans="1:16" s="7" customFormat="1" ht="23.25">
      <c r="A188" s="21"/>
      <c r="B188" s="73" t="s">
        <v>192</v>
      </c>
      <c r="C188" s="36">
        <v>19.79</v>
      </c>
      <c r="D188" s="47">
        <f>C188*600*0.3/100</f>
        <v>35.62200000000001</v>
      </c>
      <c r="E188" s="48">
        <v>76.17</v>
      </c>
      <c r="F188" s="49">
        <f>E188*600*0.3/100</f>
        <v>137.10600000000002</v>
      </c>
      <c r="G188" s="49">
        <f>E188*600*0.2/100</f>
        <v>91.404</v>
      </c>
      <c r="H188" s="49">
        <f>E188*600*0.15/100</f>
        <v>68.553</v>
      </c>
      <c r="I188" s="49">
        <f>E188*600*0.1/100</f>
        <v>45.702</v>
      </c>
      <c r="J188" s="49">
        <f>F188-D188</f>
        <v>101.48400000000001</v>
      </c>
      <c r="K188" s="49">
        <f>G188-D188</f>
        <v>55.78199999999999</v>
      </c>
      <c r="L188" s="49">
        <f>H188-D188</f>
        <v>32.93099999999999</v>
      </c>
      <c r="M188" s="49">
        <f>I188-D188</f>
        <v>10.079999999999991</v>
      </c>
      <c r="P188" s="1"/>
    </row>
    <row r="189" spans="1:16" s="7" customFormat="1" ht="23.25">
      <c r="A189" s="21"/>
      <c r="B189" s="73" t="s">
        <v>193</v>
      </c>
      <c r="C189" s="36">
        <v>19.85</v>
      </c>
      <c r="D189" s="47">
        <f>C189*600*0.3/100</f>
        <v>35.730000000000004</v>
      </c>
      <c r="E189" s="48">
        <v>75.25</v>
      </c>
      <c r="F189" s="49">
        <f>E189*600*0.3/100</f>
        <v>135.45000000000002</v>
      </c>
      <c r="G189" s="49">
        <f>E189*600*0.2/100</f>
        <v>90.3</v>
      </c>
      <c r="H189" s="49">
        <f>E189*600*0.15/100</f>
        <v>67.725</v>
      </c>
      <c r="I189" s="49">
        <f>E189*600*0.1/100</f>
        <v>45.15</v>
      </c>
      <c r="J189" s="49">
        <f>F189-D189</f>
        <v>99.72000000000001</v>
      </c>
      <c r="K189" s="49">
        <f>G189-D189</f>
        <v>54.56999999999999</v>
      </c>
      <c r="L189" s="49">
        <f>H189-D189</f>
        <v>31.99499999999999</v>
      </c>
      <c r="M189" s="49">
        <f>I189-D189</f>
        <v>9.419999999999995</v>
      </c>
      <c r="P189" s="1"/>
    </row>
    <row r="190" spans="1:16" s="7" customFormat="1" ht="23.25">
      <c r="A190" s="21"/>
      <c r="B190" s="73" t="s">
        <v>194</v>
      </c>
      <c r="C190" s="36">
        <v>19.46</v>
      </c>
      <c r="D190" s="47">
        <f>C190*600*0.3/100</f>
        <v>35.028000000000006</v>
      </c>
      <c r="E190" s="48">
        <v>76.14</v>
      </c>
      <c r="F190" s="49">
        <f>E190*600*0.3/100</f>
        <v>137.05200000000002</v>
      </c>
      <c r="G190" s="49">
        <f>E190*600*0.2/100</f>
        <v>91.36800000000001</v>
      </c>
      <c r="H190" s="49">
        <f>E190*600*0.15/100</f>
        <v>68.526</v>
      </c>
      <c r="I190" s="49">
        <f>E190*600*0.1/100</f>
        <v>45.684000000000005</v>
      </c>
      <c r="J190" s="49">
        <f>F190-D190</f>
        <v>102.02400000000002</v>
      </c>
      <c r="K190" s="49">
        <f>G190-D190</f>
        <v>56.34</v>
      </c>
      <c r="L190" s="49">
        <f>H190-D190</f>
        <v>33.49799999999999</v>
      </c>
      <c r="M190" s="49">
        <f>I190-D190</f>
        <v>10.655999999999999</v>
      </c>
      <c r="P190" s="1"/>
    </row>
    <row r="191" spans="1:16" s="7" customFormat="1" ht="23.25">
      <c r="A191" s="21"/>
      <c r="B191" s="73" t="s">
        <v>195</v>
      </c>
      <c r="C191" s="36">
        <v>14.11</v>
      </c>
      <c r="D191" s="47">
        <f>C191*600*0.3/100</f>
        <v>25.398000000000003</v>
      </c>
      <c r="E191" s="48">
        <v>65.63</v>
      </c>
      <c r="F191" s="49">
        <f>E191*600*0.3/100</f>
        <v>118.13400000000001</v>
      </c>
      <c r="G191" s="49">
        <f>E191*600*0.2/100</f>
        <v>78.756</v>
      </c>
      <c r="H191" s="49">
        <f>E191*600*0.15/100</f>
        <v>59.067</v>
      </c>
      <c r="I191" s="49">
        <f>E191*600*0.1/100</f>
        <v>39.378</v>
      </c>
      <c r="J191" s="49">
        <f>F191-D191</f>
        <v>92.73600000000002</v>
      </c>
      <c r="K191" s="49">
        <f>G191-D191</f>
        <v>53.358</v>
      </c>
      <c r="L191" s="49">
        <f>H191-D191</f>
        <v>33.669</v>
      </c>
      <c r="M191" s="49">
        <f>I191-D191</f>
        <v>13.979999999999997</v>
      </c>
      <c r="P191" s="1"/>
    </row>
    <row r="192" spans="1:16" s="7" customFormat="1" ht="23.25">
      <c r="A192" s="21"/>
      <c r="B192" s="73" t="s">
        <v>196</v>
      </c>
      <c r="C192" s="36">
        <v>19.25</v>
      </c>
      <c r="D192" s="47">
        <f>C192*600*0.3/100</f>
        <v>34.650000000000006</v>
      </c>
      <c r="E192" s="48">
        <v>73.05</v>
      </c>
      <c r="F192" s="49">
        <f>E192*600*0.3/100</f>
        <v>131.49</v>
      </c>
      <c r="G192" s="49">
        <f>E192*600*0.2/100</f>
        <v>87.66</v>
      </c>
      <c r="H192" s="49">
        <f>E192*600*0.15/100</f>
        <v>65.745</v>
      </c>
      <c r="I192" s="49">
        <f>E192*600*0.1/100</f>
        <v>43.83</v>
      </c>
      <c r="J192" s="49">
        <f>F192-D192</f>
        <v>96.84</v>
      </c>
      <c r="K192" s="49">
        <f>G192-D192</f>
        <v>53.00999999999999</v>
      </c>
      <c r="L192" s="49">
        <f>H192-D192</f>
        <v>31.095</v>
      </c>
      <c r="M192" s="49">
        <f>I192-D192</f>
        <v>9.179999999999993</v>
      </c>
      <c r="P192" s="1"/>
    </row>
    <row r="193" spans="1:16" s="7" customFormat="1" ht="23.25">
      <c r="A193" s="21"/>
      <c r="B193" s="73" t="s">
        <v>197</v>
      </c>
      <c r="C193" s="36">
        <v>16.19</v>
      </c>
      <c r="D193" s="47">
        <f>C193*600*0.3/100</f>
        <v>29.142000000000003</v>
      </c>
      <c r="E193" s="48">
        <v>68.68</v>
      </c>
      <c r="F193" s="49">
        <f>E193*600*0.3/100</f>
        <v>123.62400000000004</v>
      </c>
      <c r="G193" s="49">
        <f>E193*600*0.2/100</f>
        <v>82.41600000000003</v>
      </c>
      <c r="H193" s="49">
        <f>E193*600*0.15/100</f>
        <v>61.812000000000005</v>
      </c>
      <c r="I193" s="49">
        <f>E193*600*0.1/100</f>
        <v>41.20800000000001</v>
      </c>
      <c r="J193" s="49">
        <f>F193-D193</f>
        <v>94.48200000000003</v>
      </c>
      <c r="K193" s="49">
        <f>G193-D193</f>
        <v>53.27400000000002</v>
      </c>
      <c r="L193" s="49">
        <f>H193-D193</f>
        <v>32.67</v>
      </c>
      <c r="M193" s="49">
        <f>I193-D193</f>
        <v>12.06600000000001</v>
      </c>
      <c r="P193" s="1"/>
    </row>
    <row r="194" spans="1:16" s="7" customFormat="1" ht="23.25">
      <c r="A194" s="21"/>
      <c r="B194" s="73" t="s">
        <v>198</v>
      </c>
      <c r="C194" s="36">
        <v>5.47</v>
      </c>
      <c r="D194" s="47">
        <f>C194*600*0.3/100</f>
        <v>9.846000000000002</v>
      </c>
      <c r="E194" s="48">
        <v>47.67</v>
      </c>
      <c r="F194" s="49">
        <f>E194*600*0.3/100</f>
        <v>85.806</v>
      </c>
      <c r="G194" s="49">
        <f>E194*600*0.2/100</f>
        <v>57.20400000000001</v>
      </c>
      <c r="H194" s="49">
        <f>E194*600*0.15/100</f>
        <v>42.903</v>
      </c>
      <c r="I194" s="49">
        <f>E194*600*0.1/100</f>
        <v>28.602000000000004</v>
      </c>
      <c r="J194" s="49">
        <f>F194-D194</f>
        <v>75.96</v>
      </c>
      <c r="K194" s="49">
        <f>G194-D194</f>
        <v>47.358000000000004</v>
      </c>
      <c r="L194" s="49">
        <f>H194-D194</f>
        <v>33.056999999999995</v>
      </c>
      <c r="M194" s="49">
        <f>I194-D194</f>
        <v>18.756</v>
      </c>
      <c r="P194" s="1"/>
    </row>
    <row r="195" spans="1:16" s="7" customFormat="1" ht="12.75">
      <c r="A195" s="21"/>
      <c r="B195" s="73" t="s">
        <v>199</v>
      </c>
      <c r="C195" s="36">
        <v>14.29</v>
      </c>
      <c r="D195" s="47">
        <f>C195*600*0.3/100</f>
        <v>25.722</v>
      </c>
      <c r="E195" s="48">
        <v>136.54</v>
      </c>
      <c r="F195" s="49">
        <f>E195*600*0.3/100</f>
        <v>245.77200000000005</v>
      </c>
      <c r="G195" s="49">
        <f>E195*600*0.2/100</f>
        <v>163.84799999999998</v>
      </c>
      <c r="H195" s="49">
        <f>E195*600*0.15/100</f>
        <v>122.88600000000001</v>
      </c>
      <c r="I195" s="49">
        <f>E195*600*0.1/100</f>
        <v>81.92399999999999</v>
      </c>
      <c r="J195" s="49">
        <f>F195-D195</f>
        <v>220.05000000000004</v>
      </c>
      <c r="K195" s="49">
        <f>G195-D195</f>
        <v>138.12599999999998</v>
      </c>
      <c r="L195" s="49">
        <f>H195-D195</f>
        <v>97.16400000000002</v>
      </c>
      <c r="M195" s="49">
        <f>I195-D195</f>
        <v>56.20199999999999</v>
      </c>
      <c r="P195" s="1"/>
    </row>
    <row r="196" spans="1:16" s="7" customFormat="1" ht="23.25">
      <c r="A196" s="21"/>
      <c r="B196" s="73" t="s">
        <v>200</v>
      </c>
      <c r="C196" s="36">
        <v>19.09</v>
      </c>
      <c r="D196" s="47">
        <f>C196*600*0.3/100</f>
        <v>34.36200000000001</v>
      </c>
      <c r="E196" s="48">
        <v>111.2</v>
      </c>
      <c r="F196" s="49">
        <f>E196*600*0.3/100</f>
        <v>200.16000000000003</v>
      </c>
      <c r="G196" s="49">
        <f>E196*600*0.2/100</f>
        <v>133.44</v>
      </c>
      <c r="H196" s="49">
        <f>E196*600*0.15/100</f>
        <v>100.08</v>
      </c>
      <c r="I196" s="49">
        <f>E196*600*0.1/100</f>
        <v>66.72</v>
      </c>
      <c r="J196" s="49">
        <f>F196-D196</f>
        <v>165.798</v>
      </c>
      <c r="K196" s="49">
        <f>G196-D196</f>
        <v>99.07799999999999</v>
      </c>
      <c r="L196" s="49">
        <f>H196-D196</f>
        <v>65.71799999999999</v>
      </c>
      <c r="M196" s="49">
        <f>I196-D196</f>
        <v>32.35799999999999</v>
      </c>
      <c r="P196" s="1"/>
    </row>
    <row r="197" spans="1:16" s="7" customFormat="1" ht="12.75">
      <c r="A197" s="21"/>
      <c r="B197" s="73" t="s">
        <v>201</v>
      </c>
      <c r="C197" s="36">
        <v>19.93</v>
      </c>
      <c r="D197" s="47">
        <f>C197*600*0.3/100</f>
        <v>35.874</v>
      </c>
      <c r="E197" s="48">
        <v>71.55</v>
      </c>
      <c r="F197" s="49">
        <f>E197*600*0.3/100</f>
        <v>128.79000000000002</v>
      </c>
      <c r="G197" s="49">
        <f>E197*600*0.2/100</f>
        <v>85.86</v>
      </c>
      <c r="H197" s="49">
        <f>E197*600*0.15/100</f>
        <v>64.395</v>
      </c>
      <c r="I197" s="49">
        <f>E197*600*0.1/100</f>
        <v>42.93</v>
      </c>
      <c r="J197" s="49">
        <f>F197-D197</f>
        <v>92.91600000000003</v>
      </c>
      <c r="K197" s="49">
        <f>G197-D197</f>
        <v>49.986</v>
      </c>
      <c r="L197" s="49">
        <f>H197-D197</f>
        <v>28.520999999999994</v>
      </c>
      <c r="M197" s="49">
        <f>I197-D197</f>
        <v>7.055999999999997</v>
      </c>
      <c r="P197" s="1"/>
    </row>
    <row r="198" spans="1:16" s="7" customFormat="1" ht="12.75">
      <c r="A198" s="21"/>
      <c r="B198" s="73" t="s">
        <v>202</v>
      </c>
      <c r="C198" s="36">
        <v>16.67</v>
      </c>
      <c r="D198" s="47">
        <f>C198*600*0.3/100</f>
        <v>30.006000000000007</v>
      </c>
      <c r="E198" s="48">
        <v>71.59</v>
      </c>
      <c r="F198" s="49">
        <f>E198*600*0.3/100</f>
        <v>128.86200000000002</v>
      </c>
      <c r="G198" s="49">
        <f>E198*600*0.2/100</f>
        <v>85.90800000000002</v>
      </c>
      <c r="H198" s="49">
        <f>E198*600*0.15/100</f>
        <v>64.431</v>
      </c>
      <c r="I198" s="49">
        <f>E198*600*0.1/100</f>
        <v>42.95400000000001</v>
      </c>
      <c r="J198" s="49">
        <f>F198-D198</f>
        <v>98.85600000000002</v>
      </c>
      <c r="K198" s="49">
        <f>G198-D198</f>
        <v>55.90200000000001</v>
      </c>
      <c r="L198" s="49">
        <f>H198-D198</f>
        <v>34.42499999999999</v>
      </c>
      <c r="M198" s="49">
        <f>I198-D198</f>
        <v>12.948</v>
      </c>
      <c r="P198" s="1"/>
    </row>
    <row r="199" spans="1:16" s="7" customFormat="1" ht="12.75">
      <c r="A199" s="21"/>
      <c r="B199" s="73" t="s">
        <v>203</v>
      </c>
      <c r="C199" s="36">
        <v>19.87</v>
      </c>
      <c r="D199" s="47">
        <f>C199*600*0.3/100</f>
        <v>35.766000000000005</v>
      </c>
      <c r="E199" s="48">
        <v>81.25</v>
      </c>
      <c r="F199" s="49">
        <f>E199*600*0.3/100</f>
        <v>146.25000000000003</v>
      </c>
      <c r="G199" s="49">
        <f>E199*600*0.2/100</f>
        <v>97.5</v>
      </c>
      <c r="H199" s="49">
        <f>E199*600*0.15/100</f>
        <v>73.125</v>
      </c>
      <c r="I199" s="49">
        <f>E199*600*0.1/100</f>
        <v>48.75</v>
      </c>
      <c r="J199" s="49">
        <f>F199-D199</f>
        <v>110.48400000000002</v>
      </c>
      <c r="K199" s="49">
        <f>G199-D199</f>
        <v>61.733999999999995</v>
      </c>
      <c r="L199" s="49">
        <f>H199-D199</f>
        <v>37.358999999999995</v>
      </c>
      <c r="M199" s="49">
        <f>I199-D199</f>
        <v>12.983999999999995</v>
      </c>
      <c r="P199" s="1"/>
    </row>
    <row r="200" spans="1:16" s="7" customFormat="1" ht="12.75">
      <c r="A200" s="21"/>
      <c r="B200" s="73" t="s">
        <v>204</v>
      </c>
      <c r="C200" s="36">
        <v>20.36</v>
      </c>
      <c r="D200" s="47">
        <f>C200*600*0.3/100</f>
        <v>36.648</v>
      </c>
      <c r="E200" s="48">
        <v>80.47</v>
      </c>
      <c r="F200" s="49">
        <f>E200*600*0.3/100</f>
        <v>144.84600000000003</v>
      </c>
      <c r="G200" s="49">
        <f>E200*600*0.2/100</f>
        <v>96.564</v>
      </c>
      <c r="H200" s="49">
        <f>E200*600*0.15/100</f>
        <v>72.423</v>
      </c>
      <c r="I200" s="49">
        <f>E200*600*0.1/100</f>
        <v>48.282</v>
      </c>
      <c r="J200" s="49">
        <f>F200-D200</f>
        <v>108.19800000000004</v>
      </c>
      <c r="K200" s="49">
        <f>G200-D200</f>
        <v>59.91599999999999</v>
      </c>
      <c r="L200" s="49">
        <f>H200-D200</f>
        <v>35.775</v>
      </c>
      <c r="M200" s="49">
        <f>I200-D200</f>
        <v>11.633999999999993</v>
      </c>
      <c r="P200" s="1"/>
    </row>
    <row r="201" spans="1:16" s="7" customFormat="1" ht="12.75">
      <c r="A201" s="21"/>
      <c r="B201" s="73"/>
      <c r="C201" s="36"/>
      <c r="D201" s="47"/>
      <c r="E201" s="48"/>
      <c r="F201" s="49"/>
      <c r="G201" s="49"/>
      <c r="H201" s="49"/>
      <c r="I201" s="49"/>
      <c r="J201" s="49"/>
      <c r="K201" s="49"/>
      <c r="L201" s="49"/>
      <c r="M201" s="49"/>
      <c r="P201" s="1"/>
    </row>
    <row r="202" spans="1:16" s="7" customFormat="1" ht="36" customHeight="1">
      <c r="A202" s="21"/>
      <c r="B202" s="74" t="s">
        <v>370</v>
      </c>
      <c r="C202" s="36"/>
      <c r="D202" s="47"/>
      <c r="E202" s="41"/>
      <c r="F202" s="49"/>
      <c r="G202" s="49"/>
      <c r="H202" s="49"/>
      <c r="I202" s="49"/>
      <c r="J202" s="49"/>
      <c r="K202" s="49"/>
      <c r="L202" s="49"/>
      <c r="M202" s="49"/>
      <c r="P202" s="1"/>
    </row>
    <row r="203" spans="1:16" s="7" customFormat="1" ht="34.5">
      <c r="A203" s="21"/>
      <c r="B203" s="73" t="s">
        <v>206</v>
      </c>
      <c r="C203" s="36">
        <v>175.37</v>
      </c>
      <c r="D203" s="47">
        <f>C203*600*0.3/100</f>
        <v>315.66600000000005</v>
      </c>
      <c r="E203" s="48">
        <v>461.93</v>
      </c>
      <c r="F203" s="49">
        <f>E203*600*0.3/100</f>
        <v>831.474</v>
      </c>
      <c r="G203" s="49">
        <f>E203*600*0.2/100</f>
        <v>554.316</v>
      </c>
      <c r="H203" s="49">
        <f>E203*600*0.15/100</f>
        <v>415.73699999999997</v>
      </c>
      <c r="I203" s="49">
        <f>E203*600*0.1/100</f>
        <v>277.158</v>
      </c>
      <c r="J203" s="49">
        <f>F203-D203</f>
        <v>515.808</v>
      </c>
      <c r="K203" s="49">
        <f>G203-D203</f>
        <v>238.64999999999998</v>
      </c>
      <c r="L203" s="49">
        <f>H203-D203</f>
        <v>100.07099999999991</v>
      </c>
      <c r="M203" s="49">
        <f>I203-D203</f>
        <v>-38.50800000000004</v>
      </c>
      <c r="P203" s="1"/>
    </row>
    <row r="204" spans="1:16" s="7" customFormat="1" ht="23.25">
      <c r="A204" s="21"/>
      <c r="B204" s="73" t="s">
        <v>207</v>
      </c>
      <c r="C204" s="36">
        <v>200.47</v>
      </c>
      <c r="D204" s="47">
        <f>C204*600*0.3/100</f>
        <v>360.84600000000006</v>
      </c>
      <c r="E204" s="48">
        <v>456.68</v>
      </c>
      <c r="F204" s="49">
        <f>E204*600*0.3/100</f>
        <v>822.0240000000001</v>
      </c>
      <c r="G204" s="49">
        <f>E204*600*0.2/100</f>
        <v>548.0160000000001</v>
      </c>
      <c r="H204" s="49">
        <f>E204*600*0.15/100</f>
        <v>411.01199999999994</v>
      </c>
      <c r="I204" s="49">
        <f>E204*600*0.1/100</f>
        <v>274.00800000000004</v>
      </c>
      <c r="J204" s="49">
        <f>F204-D204</f>
        <v>461.17800000000005</v>
      </c>
      <c r="K204" s="49">
        <f>G204-D204</f>
        <v>187.17000000000002</v>
      </c>
      <c r="L204" s="49">
        <f>H204-D204</f>
        <v>50.16599999999988</v>
      </c>
      <c r="M204" s="49">
        <f>I204-D204</f>
        <v>-86.83800000000002</v>
      </c>
      <c r="P204" s="1"/>
    </row>
    <row r="205" spans="1:16" s="7" customFormat="1" ht="12.75" hidden="1">
      <c r="A205" s="21"/>
      <c r="B205" s="73" t="s">
        <v>208</v>
      </c>
      <c r="C205" s="36">
        <v>175.37</v>
      </c>
      <c r="D205" s="47">
        <f>C205*600*0.3/100</f>
        <v>315.66600000000005</v>
      </c>
      <c r="E205" s="48">
        <v>461.93</v>
      </c>
      <c r="F205" s="49">
        <f>E205*600*0.3/100</f>
        <v>831.474</v>
      </c>
      <c r="G205" s="49">
        <f>E205*600*0.2/100</f>
        <v>554.316</v>
      </c>
      <c r="H205" s="49">
        <f>E205*600*0.15/100</f>
        <v>415.73699999999997</v>
      </c>
      <c r="I205" s="49">
        <f>E205*600*0.1/100</f>
        <v>277.158</v>
      </c>
      <c r="J205" s="49">
        <f>F205-D205</f>
        <v>515.808</v>
      </c>
      <c r="K205" s="49">
        <f>G205-D205</f>
        <v>238.64999999999998</v>
      </c>
      <c r="L205" s="49">
        <f>H205-D205</f>
        <v>100.07099999999991</v>
      </c>
      <c r="M205" s="49">
        <f>I205-D205</f>
        <v>-38.50800000000004</v>
      </c>
      <c r="P205" s="1"/>
    </row>
    <row r="206" spans="1:16" s="7" customFormat="1" ht="23.25">
      <c r="A206" s="21"/>
      <c r="B206" s="73" t="s">
        <v>209</v>
      </c>
      <c r="C206" s="36">
        <v>185.24</v>
      </c>
      <c r="D206" s="47">
        <f>C206*600*0.3/100</f>
        <v>333.432</v>
      </c>
      <c r="E206" s="48">
        <v>607.01</v>
      </c>
      <c r="F206" s="49">
        <f>E206*600*0.3/100</f>
        <v>1092.6180000000002</v>
      </c>
      <c r="G206" s="49">
        <f>E206*600*0.2/100</f>
        <v>728.4119999999999</v>
      </c>
      <c r="H206" s="49">
        <f>E206*600*0.15/100</f>
        <v>546.309</v>
      </c>
      <c r="I206" s="49">
        <f>E206*600*0.1/100</f>
        <v>364.20599999999996</v>
      </c>
      <c r="J206" s="49">
        <f>F206-D206</f>
        <v>759.1860000000001</v>
      </c>
      <c r="K206" s="49">
        <f>G206-D206</f>
        <v>394.9799999999999</v>
      </c>
      <c r="L206" s="49">
        <f>H206-D206</f>
        <v>212.87699999999995</v>
      </c>
      <c r="M206" s="49">
        <f>I206-D206</f>
        <v>30.773999999999944</v>
      </c>
      <c r="P206" s="1"/>
    </row>
    <row r="207" spans="1:16" s="7" customFormat="1" ht="23.25">
      <c r="A207" s="21"/>
      <c r="B207" s="73" t="s">
        <v>210</v>
      </c>
      <c r="C207" s="36">
        <v>206.99</v>
      </c>
      <c r="D207" s="47">
        <f>C207*600*0.3/100</f>
        <v>372.58200000000005</v>
      </c>
      <c r="E207" s="48">
        <v>451.76</v>
      </c>
      <c r="F207" s="49">
        <f>E207*600*0.3/100</f>
        <v>813.1680000000001</v>
      </c>
      <c r="G207" s="49">
        <f>E207*600*0.2/100</f>
        <v>542.1120000000001</v>
      </c>
      <c r="H207" s="49">
        <f>E207*600*0.15/100</f>
        <v>406.584</v>
      </c>
      <c r="I207" s="49">
        <f>E207*600*0.1/100</f>
        <v>271.05600000000004</v>
      </c>
      <c r="J207" s="49">
        <f>F207-D207</f>
        <v>440.58600000000007</v>
      </c>
      <c r="K207" s="49">
        <f>G207-D207</f>
        <v>169.53000000000003</v>
      </c>
      <c r="L207" s="49">
        <f>H207-D207</f>
        <v>34.00199999999995</v>
      </c>
      <c r="M207" s="49">
        <f>I207-D207</f>
        <v>-101.52600000000001</v>
      </c>
      <c r="P207" s="1"/>
    </row>
    <row r="208" spans="1:16" s="7" customFormat="1" ht="12.75" hidden="1">
      <c r="A208" s="21"/>
      <c r="B208" s="73" t="s">
        <v>211</v>
      </c>
      <c r="C208" s="36">
        <v>175.37</v>
      </c>
      <c r="D208" s="47">
        <f>C208*600*0.3/100</f>
        <v>315.66600000000005</v>
      </c>
      <c r="E208" s="48">
        <v>461.93</v>
      </c>
      <c r="F208" s="49">
        <f>E208*600*0.3/100</f>
        <v>831.474</v>
      </c>
      <c r="G208" s="49">
        <f>E208*600*0.2/100</f>
        <v>554.316</v>
      </c>
      <c r="H208" s="49">
        <f>E208*600*0.15/100</f>
        <v>415.73699999999997</v>
      </c>
      <c r="I208" s="49">
        <f>E208*600*0.1/100</f>
        <v>277.158</v>
      </c>
      <c r="J208" s="49">
        <f>F208-D208</f>
        <v>515.808</v>
      </c>
      <c r="K208" s="49">
        <f>G208-D208</f>
        <v>238.64999999999998</v>
      </c>
      <c r="L208" s="49">
        <f>H208-D208</f>
        <v>100.07099999999991</v>
      </c>
      <c r="M208" s="49">
        <f>I208-D208</f>
        <v>-38.50800000000004</v>
      </c>
      <c r="P208" s="1"/>
    </row>
    <row r="209" spans="1:16" s="7" customFormat="1" ht="23.25">
      <c r="A209" s="21"/>
      <c r="B209" s="73" t="s">
        <v>212</v>
      </c>
      <c r="C209" s="36">
        <v>186.1</v>
      </c>
      <c r="D209" s="47">
        <f>C209*600*0.3/100</f>
        <v>334.9800000000001</v>
      </c>
      <c r="E209" s="48">
        <v>433.16</v>
      </c>
      <c r="F209" s="49">
        <f>E209*600*0.3/100</f>
        <v>779.6880000000002</v>
      </c>
      <c r="G209" s="49">
        <f>E209*600*0.2/100</f>
        <v>519.7920000000001</v>
      </c>
      <c r="H209" s="49">
        <f>E209*600*0.15/100</f>
        <v>389.844</v>
      </c>
      <c r="I209" s="49">
        <f>E209*600*0.1/100</f>
        <v>259.8960000000001</v>
      </c>
      <c r="J209" s="49">
        <f>F209-D209</f>
        <v>444.70800000000014</v>
      </c>
      <c r="K209" s="49">
        <f>G209-D209</f>
        <v>184.81200000000007</v>
      </c>
      <c r="L209" s="49">
        <f>H209-D209</f>
        <v>54.86399999999992</v>
      </c>
      <c r="M209" s="49">
        <f>I209-D209</f>
        <v>-75.084</v>
      </c>
      <c r="P209" s="1"/>
    </row>
    <row r="210" spans="1:16" s="7" customFormat="1" ht="12.75" hidden="1">
      <c r="A210" s="21"/>
      <c r="B210" s="73" t="s">
        <v>213</v>
      </c>
      <c r="C210" s="36">
        <v>175.37</v>
      </c>
      <c r="D210" s="47">
        <f>C210*600*0.3/100</f>
        <v>315.66600000000005</v>
      </c>
      <c r="E210" s="48">
        <v>461.67</v>
      </c>
      <c r="F210" s="49">
        <f>E210*600*0.3/100</f>
        <v>831.0060000000001</v>
      </c>
      <c r="G210" s="49">
        <f>E210*600*0.2/100</f>
        <v>554.004</v>
      </c>
      <c r="H210" s="49">
        <f>E210*600*0.15/100</f>
        <v>415.50299999999993</v>
      </c>
      <c r="I210" s="49">
        <f>E210*600*0.1/100</f>
        <v>277.002</v>
      </c>
      <c r="J210" s="49">
        <f>F210-D210</f>
        <v>515.34</v>
      </c>
      <c r="K210" s="49">
        <f>G210-D210</f>
        <v>238.33799999999997</v>
      </c>
      <c r="L210" s="49">
        <f>H210-D210</f>
        <v>99.83699999999988</v>
      </c>
      <c r="M210" s="49">
        <f>I210-D210</f>
        <v>-38.664000000000044</v>
      </c>
      <c r="P210" s="1"/>
    </row>
    <row r="211" spans="1:16" s="7" customFormat="1" ht="34.5">
      <c r="A211" s="21"/>
      <c r="B211" s="73" t="s">
        <v>214</v>
      </c>
      <c r="C211" s="36">
        <v>195.65</v>
      </c>
      <c r="D211" s="47">
        <f>C211*600*0.3/100</f>
        <v>352.1700000000001</v>
      </c>
      <c r="E211" s="48">
        <v>470.9</v>
      </c>
      <c r="F211" s="49">
        <f>E211*600*0.3/100</f>
        <v>847.6200000000001</v>
      </c>
      <c r="G211" s="49">
        <f>E211*600*0.2/100</f>
        <v>565.08</v>
      </c>
      <c r="H211" s="49">
        <f>E211*600*0.15/100</f>
        <v>423.81</v>
      </c>
      <c r="I211" s="49">
        <f>E211*600*0.1/100</f>
        <v>282.54</v>
      </c>
      <c r="J211" s="49">
        <f>F211-D211</f>
        <v>495.45000000000005</v>
      </c>
      <c r="K211" s="49">
        <f>G211-D211</f>
        <v>212.90999999999997</v>
      </c>
      <c r="L211" s="49">
        <f>H211-D211</f>
        <v>71.63999999999993</v>
      </c>
      <c r="M211" s="49">
        <f>I211-D211</f>
        <v>-69.63000000000005</v>
      </c>
      <c r="P211" s="1"/>
    </row>
    <row r="212" spans="1:16" s="7" customFormat="1" ht="12.75" hidden="1">
      <c r="A212" s="21"/>
      <c r="B212" s="73" t="s">
        <v>215</v>
      </c>
      <c r="C212" s="36">
        <v>195.65</v>
      </c>
      <c r="D212" s="47">
        <f>C212*600*0.3/100</f>
        <v>352.1700000000001</v>
      </c>
      <c r="E212" s="48">
        <v>459.13</v>
      </c>
      <c r="F212" s="49">
        <f>E212*600*0.3/100</f>
        <v>826.4340000000001</v>
      </c>
      <c r="G212" s="49">
        <f>E212*600*0.2/100</f>
        <v>550.956</v>
      </c>
      <c r="H212" s="49">
        <f>E212*600*0.15/100</f>
        <v>413.217</v>
      </c>
      <c r="I212" s="49">
        <f>E212*600*0.1/100</f>
        <v>275.478</v>
      </c>
      <c r="J212" s="49">
        <f>F212-D212</f>
        <v>474.264</v>
      </c>
      <c r="K212" s="49">
        <f>G212-D212</f>
        <v>198.78599999999994</v>
      </c>
      <c r="L212" s="49">
        <f>H212-D212</f>
        <v>61.04699999999991</v>
      </c>
      <c r="M212" s="49">
        <f>I212-D212</f>
        <v>-76.69200000000006</v>
      </c>
      <c r="P212" s="1"/>
    </row>
    <row r="213" spans="1:16" s="7" customFormat="1" ht="23.25">
      <c r="A213" s="21"/>
      <c r="B213" s="73" t="s">
        <v>216</v>
      </c>
      <c r="C213" s="36">
        <v>195.65</v>
      </c>
      <c r="D213" s="47">
        <f>C213*600*0.3/100</f>
        <v>352.1700000000001</v>
      </c>
      <c r="E213" s="48">
        <v>469.99</v>
      </c>
      <c r="F213" s="49">
        <f>E213*600*0.3/100</f>
        <v>845.9820000000001</v>
      </c>
      <c r="G213" s="49">
        <f>E213*600*0.2/100</f>
        <v>563.988</v>
      </c>
      <c r="H213" s="49">
        <f>E213*600*0.15/100</f>
        <v>422.991</v>
      </c>
      <c r="I213" s="49">
        <f>E213*600*0.1/100</f>
        <v>281.994</v>
      </c>
      <c r="J213" s="49">
        <f>F213-D213</f>
        <v>493.812</v>
      </c>
      <c r="K213" s="49">
        <f>G213-D213</f>
        <v>211.81799999999998</v>
      </c>
      <c r="L213" s="49">
        <f>H213-D213</f>
        <v>70.82099999999991</v>
      </c>
      <c r="M213" s="49">
        <f>I213-D213</f>
        <v>-70.17600000000004</v>
      </c>
      <c r="P213" s="1"/>
    </row>
    <row r="214" spans="1:16" s="7" customFormat="1" ht="23.25">
      <c r="A214" s="21"/>
      <c r="B214" s="73" t="s">
        <v>217</v>
      </c>
      <c r="C214" s="36">
        <v>208.42</v>
      </c>
      <c r="D214" s="47">
        <f>C214*600*0.3/100</f>
        <v>375.156</v>
      </c>
      <c r="E214" s="48">
        <v>467.69</v>
      </c>
      <c r="F214" s="49">
        <f>E214*600*0.3/100</f>
        <v>841.8420000000001</v>
      </c>
      <c r="G214" s="49">
        <f>E214*600*0.2/100</f>
        <v>561.2280000000001</v>
      </c>
      <c r="H214" s="49">
        <f>E214*600*0.15/100</f>
        <v>420.921</v>
      </c>
      <c r="I214" s="49">
        <f>E214*600*0.1/100</f>
        <v>280.61400000000003</v>
      </c>
      <c r="J214" s="49">
        <f>F214-D214</f>
        <v>466.6860000000001</v>
      </c>
      <c r="K214" s="49">
        <f>G214-D214</f>
        <v>186.07200000000006</v>
      </c>
      <c r="L214" s="49">
        <f>H214-D214</f>
        <v>45.764999999999986</v>
      </c>
      <c r="M214" s="49">
        <f>I214-D214</f>
        <v>-94.54199999999997</v>
      </c>
      <c r="P214" s="1"/>
    </row>
    <row r="215" spans="1:16" s="7" customFormat="1" ht="23.25">
      <c r="A215" s="21"/>
      <c r="B215" s="73" t="s">
        <v>218</v>
      </c>
      <c r="C215" s="36">
        <v>193.34</v>
      </c>
      <c r="D215" s="47">
        <f>C215*600*0.3/100</f>
        <v>348.01200000000006</v>
      </c>
      <c r="E215" s="48">
        <v>459.29</v>
      </c>
      <c r="F215" s="49">
        <f>E215*600*0.3/100</f>
        <v>826.7220000000001</v>
      </c>
      <c r="G215" s="49">
        <f>E215*600*0.2/100</f>
        <v>551.148</v>
      </c>
      <c r="H215" s="49">
        <f>E215*600*0.15/100</f>
        <v>413.361</v>
      </c>
      <c r="I215" s="49">
        <f>E215*600*0.1/100</f>
        <v>275.574</v>
      </c>
      <c r="J215" s="49">
        <f>F215-D215</f>
        <v>478.71000000000004</v>
      </c>
      <c r="K215" s="49">
        <f>G215-D215</f>
        <v>203.13599999999997</v>
      </c>
      <c r="L215" s="49">
        <f>H215-D215</f>
        <v>65.34899999999993</v>
      </c>
      <c r="M215" s="49">
        <f>I215-D215</f>
        <v>-72.43800000000005</v>
      </c>
      <c r="P215" s="1"/>
    </row>
    <row r="216" spans="1:16" s="7" customFormat="1" ht="23.25">
      <c r="A216" s="21"/>
      <c r="B216" s="73" t="s">
        <v>219</v>
      </c>
      <c r="C216" s="36">
        <v>195.65</v>
      </c>
      <c r="D216" s="47">
        <f>C216*600*0.3/100</f>
        <v>352.1700000000001</v>
      </c>
      <c r="E216" s="48">
        <v>465.22</v>
      </c>
      <c r="F216" s="49">
        <f>E216*600*0.3/100</f>
        <v>837.3960000000001</v>
      </c>
      <c r="G216" s="49">
        <f>E216*600*0.2/100</f>
        <v>558.264</v>
      </c>
      <c r="H216" s="49">
        <f>E216*600*0.15/100</f>
        <v>418.698</v>
      </c>
      <c r="I216" s="49">
        <f>E216*600*0.1/100</f>
        <v>279.132</v>
      </c>
      <c r="J216" s="49">
        <f>F216-D216</f>
        <v>485.226</v>
      </c>
      <c r="K216" s="49">
        <f>G216-D216</f>
        <v>206.09399999999994</v>
      </c>
      <c r="L216" s="49">
        <f>H216-D216</f>
        <v>66.5279999999999</v>
      </c>
      <c r="M216" s="49">
        <f>I216-D216</f>
        <v>-73.03800000000007</v>
      </c>
      <c r="P216" s="1"/>
    </row>
    <row r="217" spans="1:16" s="7" customFormat="1" ht="23.25">
      <c r="A217" s="21"/>
      <c r="B217" s="73" t="s">
        <v>220</v>
      </c>
      <c r="C217" s="36">
        <v>172.53</v>
      </c>
      <c r="D217" s="47">
        <f>C217*600*0.3/100</f>
        <v>310.55400000000003</v>
      </c>
      <c r="E217" s="48">
        <v>620.45</v>
      </c>
      <c r="F217" s="49">
        <f>E217*600*0.3/100</f>
        <v>1116.8100000000002</v>
      </c>
      <c r="G217" s="49">
        <f>E217*600*0.2/100</f>
        <v>744.54</v>
      </c>
      <c r="H217" s="49">
        <f>E217*600*0.15/100</f>
        <v>558.405</v>
      </c>
      <c r="I217" s="49">
        <f>E217*600*0.1/100</f>
        <v>372.27</v>
      </c>
      <c r="J217" s="49">
        <f>F217-D217</f>
        <v>806.2560000000001</v>
      </c>
      <c r="K217" s="49">
        <f>G217-D217</f>
        <v>433.98599999999993</v>
      </c>
      <c r="L217" s="49">
        <f>H217-D217</f>
        <v>247.85099999999994</v>
      </c>
      <c r="M217" s="49">
        <f>I217-D217</f>
        <v>61.71599999999995</v>
      </c>
      <c r="P217" s="1"/>
    </row>
    <row r="218" spans="1:16" s="7" customFormat="1" ht="23.25">
      <c r="A218" s="21"/>
      <c r="B218" s="73" t="s">
        <v>221</v>
      </c>
      <c r="C218" s="36">
        <v>183.71</v>
      </c>
      <c r="D218" s="47">
        <f>C218*600*0.3/100</f>
        <v>330.67800000000005</v>
      </c>
      <c r="E218" s="48">
        <v>460.12</v>
      </c>
      <c r="F218" s="49">
        <f>E218*600*0.3/100</f>
        <v>828.216</v>
      </c>
      <c r="G218" s="49">
        <f>E218*600*0.2/100</f>
        <v>552.144</v>
      </c>
      <c r="H218" s="49">
        <f>E218*600*0.15/100</f>
        <v>414.10799999999995</v>
      </c>
      <c r="I218" s="49">
        <f>E218*600*0.1/100</f>
        <v>276.072</v>
      </c>
      <c r="J218" s="49">
        <f>F218-D218</f>
        <v>497.53799999999995</v>
      </c>
      <c r="K218" s="49">
        <f>G218-D218</f>
        <v>221.46599999999995</v>
      </c>
      <c r="L218" s="49">
        <f>H218-D218</f>
        <v>83.4299999999999</v>
      </c>
      <c r="M218" s="49">
        <f>I218-D218</f>
        <v>-54.60600000000005</v>
      </c>
      <c r="P218" s="1"/>
    </row>
    <row r="219" spans="1:16" s="7" customFormat="1" ht="23.25">
      <c r="A219" s="21"/>
      <c r="B219" s="73" t="s">
        <v>222</v>
      </c>
      <c r="C219" s="36">
        <v>208.42</v>
      </c>
      <c r="D219" s="47">
        <f>C219*600*0.3/100</f>
        <v>375.156</v>
      </c>
      <c r="E219" s="48">
        <v>462.86</v>
      </c>
      <c r="F219" s="49">
        <f>E219*600*0.3/100</f>
        <v>833.1480000000001</v>
      </c>
      <c r="G219" s="49">
        <f>E219*600*0.2/100</f>
        <v>555.432</v>
      </c>
      <c r="H219" s="49">
        <f>E219*600*0.15/100</f>
        <v>416.574</v>
      </c>
      <c r="I219" s="49">
        <f>E219*600*0.1/100</f>
        <v>277.716</v>
      </c>
      <c r="J219" s="49">
        <f>F219-D219</f>
        <v>457.99200000000013</v>
      </c>
      <c r="K219" s="49">
        <f>G219-D219</f>
        <v>180.276</v>
      </c>
      <c r="L219" s="49">
        <f>H219-D219</f>
        <v>41.418000000000006</v>
      </c>
      <c r="M219" s="49">
        <f>I219-D219</f>
        <v>-97.44</v>
      </c>
      <c r="P219" s="1"/>
    </row>
    <row r="220" spans="1:16" s="7" customFormat="1" ht="12.75" hidden="1">
      <c r="A220" s="21"/>
      <c r="B220" s="73" t="s">
        <v>223</v>
      </c>
      <c r="C220" s="36">
        <v>175.37</v>
      </c>
      <c r="D220" s="47">
        <f>C220*600*0.3/100</f>
        <v>315.66600000000005</v>
      </c>
      <c r="E220" s="48">
        <v>461.93</v>
      </c>
      <c r="F220" s="49">
        <f>E220*600*0.3/100</f>
        <v>831.474</v>
      </c>
      <c r="G220" s="49">
        <f>E220*600*0.2/100</f>
        <v>554.316</v>
      </c>
      <c r="H220" s="49">
        <f>E220*600*0.15/100</f>
        <v>415.73699999999997</v>
      </c>
      <c r="I220" s="49">
        <f>E220*600*0.1/100</f>
        <v>277.158</v>
      </c>
      <c r="J220" s="49">
        <f>F220-D220</f>
        <v>515.808</v>
      </c>
      <c r="K220" s="49">
        <f>G220-D220</f>
        <v>238.64999999999998</v>
      </c>
      <c r="L220" s="49">
        <f>H220-D220</f>
        <v>100.07099999999991</v>
      </c>
      <c r="M220" s="49">
        <f>I220-D220</f>
        <v>-38.50800000000004</v>
      </c>
      <c r="P220" s="1"/>
    </row>
    <row r="221" spans="1:16" s="7" customFormat="1" ht="23.25">
      <c r="A221" s="21"/>
      <c r="B221" s="73" t="s">
        <v>224</v>
      </c>
      <c r="C221" s="36">
        <v>152.33</v>
      </c>
      <c r="D221" s="47">
        <f>C221*600*0.3/100</f>
        <v>274.1940000000001</v>
      </c>
      <c r="E221" s="48">
        <v>463.94</v>
      </c>
      <c r="F221" s="49">
        <f>E221*600*0.3/100</f>
        <v>835.0920000000001</v>
      </c>
      <c r="G221" s="49">
        <f>E221*600*0.2/100</f>
        <v>556.7280000000001</v>
      </c>
      <c r="H221" s="49">
        <f>E221*600*0.15/100</f>
        <v>417.546</v>
      </c>
      <c r="I221" s="49">
        <f>E221*600*0.1/100</f>
        <v>278.36400000000003</v>
      </c>
      <c r="J221" s="49">
        <f>F221-D221</f>
        <v>560.898</v>
      </c>
      <c r="K221" s="49">
        <f>G221-D221</f>
        <v>282.534</v>
      </c>
      <c r="L221" s="49">
        <f>H221-D221</f>
        <v>143.35199999999992</v>
      </c>
      <c r="M221" s="49">
        <f>I221-D221</f>
        <v>4.169999999999959</v>
      </c>
      <c r="P221" s="1"/>
    </row>
    <row r="222" spans="1:16" s="7" customFormat="1" ht="23.25">
      <c r="A222" s="21"/>
      <c r="B222" s="73" t="s">
        <v>225</v>
      </c>
      <c r="C222" s="36">
        <v>208.42</v>
      </c>
      <c r="D222" s="47">
        <f>C222*600*0.3/100</f>
        <v>375.156</v>
      </c>
      <c r="E222" s="48">
        <v>458.13</v>
      </c>
      <c r="F222" s="49">
        <f>E222*600*0.3/100</f>
        <v>824.6340000000001</v>
      </c>
      <c r="G222" s="49">
        <f>E222*600*0.2/100</f>
        <v>549.7560000000001</v>
      </c>
      <c r="H222" s="49">
        <f>E222*600*0.15/100</f>
        <v>412.31699999999995</v>
      </c>
      <c r="I222" s="49">
        <f>E222*600*0.1/100</f>
        <v>274.87800000000004</v>
      </c>
      <c r="J222" s="49">
        <f>F222-D222</f>
        <v>449.4780000000001</v>
      </c>
      <c r="K222" s="49">
        <f>G222-D222</f>
        <v>174.60000000000008</v>
      </c>
      <c r="L222" s="49">
        <f>H222-D222</f>
        <v>37.160999999999945</v>
      </c>
      <c r="M222" s="49">
        <f>I222-D222</f>
        <v>-100.27799999999996</v>
      </c>
      <c r="P222" s="1"/>
    </row>
    <row r="223" spans="1:16" s="7" customFormat="1" ht="23.25">
      <c r="A223" s="21"/>
      <c r="B223" s="73" t="s">
        <v>226</v>
      </c>
      <c r="C223" s="36">
        <v>198.78</v>
      </c>
      <c r="D223" s="47">
        <f>C223*600*0.3/100</f>
        <v>357.8040000000001</v>
      </c>
      <c r="E223" s="48">
        <v>609.49</v>
      </c>
      <c r="F223" s="49">
        <f>E223*600*0.3/100</f>
        <v>1097.082</v>
      </c>
      <c r="G223" s="49">
        <f>E223*600*0.2/100</f>
        <v>731.388</v>
      </c>
      <c r="H223" s="49">
        <f>E223*600*0.15/100</f>
        <v>548.5409999999999</v>
      </c>
      <c r="I223" s="49">
        <f>E223*600*0.1/100</f>
        <v>365.694</v>
      </c>
      <c r="J223" s="49">
        <f>F223-D223</f>
        <v>739.278</v>
      </c>
      <c r="K223" s="49">
        <f>G223-D223</f>
        <v>373.58399999999995</v>
      </c>
      <c r="L223" s="49">
        <f>H223-D223</f>
        <v>190.73699999999985</v>
      </c>
      <c r="M223" s="49">
        <f>I223-D223</f>
        <v>7.8899999999999295</v>
      </c>
      <c r="P223" s="1"/>
    </row>
    <row r="224" spans="1:16" s="7" customFormat="1" ht="23.25">
      <c r="A224" s="21"/>
      <c r="B224" s="73" t="s">
        <v>227</v>
      </c>
      <c r="C224" s="36">
        <v>175.37</v>
      </c>
      <c r="D224" s="47">
        <f>C224*600*0.3/100</f>
        <v>315.66600000000005</v>
      </c>
      <c r="E224" s="48">
        <v>459.29</v>
      </c>
      <c r="F224" s="49">
        <f>E224*600*0.3/100</f>
        <v>826.7220000000001</v>
      </c>
      <c r="G224" s="49">
        <f>E224*600*0.2/100</f>
        <v>551.148</v>
      </c>
      <c r="H224" s="49">
        <f>E224*600*0.15/100</f>
        <v>413.361</v>
      </c>
      <c r="I224" s="49">
        <f>E224*600*0.1/100</f>
        <v>275.574</v>
      </c>
      <c r="J224" s="49">
        <f>F224-D224</f>
        <v>511.05600000000004</v>
      </c>
      <c r="K224" s="49">
        <f>G224-D224</f>
        <v>235.48199999999997</v>
      </c>
      <c r="L224" s="49">
        <f>H224-D224</f>
        <v>97.69499999999994</v>
      </c>
      <c r="M224" s="49">
        <f>I224-D224</f>
        <v>-40.09200000000004</v>
      </c>
      <c r="P224" s="1"/>
    </row>
    <row r="225" spans="1:16" s="7" customFormat="1" ht="12.75" hidden="1">
      <c r="A225" s="21"/>
      <c r="B225" s="73" t="s">
        <v>228</v>
      </c>
      <c r="C225" s="36">
        <v>198.78</v>
      </c>
      <c r="D225" s="47">
        <f>C225*600*0.3/100</f>
        <v>357.8040000000001</v>
      </c>
      <c r="E225" s="48">
        <v>609.49</v>
      </c>
      <c r="F225" s="49">
        <f>E225*600*0.3/100</f>
        <v>1097.082</v>
      </c>
      <c r="G225" s="49">
        <f>E225*600*0.2/100</f>
        <v>731.388</v>
      </c>
      <c r="H225" s="49">
        <f>E225*600*0.15/100</f>
        <v>548.5409999999999</v>
      </c>
      <c r="I225" s="49">
        <f>E225*600*0.1/100</f>
        <v>365.694</v>
      </c>
      <c r="J225" s="49">
        <f>F225-D225</f>
        <v>739.278</v>
      </c>
      <c r="K225" s="49">
        <f>G225-D225</f>
        <v>373.58399999999995</v>
      </c>
      <c r="L225" s="49">
        <f>H225-D225</f>
        <v>190.73699999999985</v>
      </c>
      <c r="M225" s="49">
        <f>I225-D225</f>
        <v>7.8899999999999295</v>
      </c>
      <c r="P225" s="1"/>
    </row>
    <row r="226" spans="1:16" s="7" customFormat="1" ht="23.25">
      <c r="A226" s="21"/>
      <c r="B226" s="73" t="s">
        <v>229</v>
      </c>
      <c r="C226" s="36">
        <v>195.65</v>
      </c>
      <c r="D226" s="47">
        <f>C226*600*0.3/100</f>
        <v>352.1700000000001</v>
      </c>
      <c r="E226" s="48">
        <v>468.41</v>
      </c>
      <c r="F226" s="49">
        <f>E226*600*0.3/100</f>
        <v>843.1380000000001</v>
      </c>
      <c r="G226" s="49">
        <f>E226*600*0.2/100</f>
        <v>562.0920000000001</v>
      </c>
      <c r="H226" s="49">
        <f>E226*600*0.15/100</f>
        <v>421.569</v>
      </c>
      <c r="I226" s="49">
        <f>E226*600*0.1/100</f>
        <v>281.04600000000005</v>
      </c>
      <c r="J226" s="49">
        <f>F226-D226</f>
        <v>490.9680000000001</v>
      </c>
      <c r="K226" s="49">
        <f>G226-D226</f>
        <v>209.92200000000003</v>
      </c>
      <c r="L226" s="49">
        <f>H226-D226</f>
        <v>69.39899999999994</v>
      </c>
      <c r="M226" s="49">
        <f>I226-D226</f>
        <v>-71.12400000000002</v>
      </c>
      <c r="P226" s="1"/>
    </row>
    <row r="227" spans="1:16" s="7" customFormat="1" ht="23.25">
      <c r="A227" s="21"/>
      <c r="B227" s="73" t="s">
        <v>230</v>
      </c>
      <c r="C227" s="36">
        <v>186.25</v>
      </c>
      <c r="D227" s="47">
        <f>C227*600*0.3/100</f>
        <v>335.25000000000006</v>
      </c>
      <c r="E227" s="48">
        <v>722.55</v>
      </c>
      <c r="F227" s="49">
        <f>E227*600*0.3/100</f>
        <v>1300.5900000000001</v>
      </c>
      <c r="G227" s="49">
        <f>E227*600*0.2/100</f>
        <v>867.06</v>
      </c>
      <c r="H227" s="49">
        <f>E227*600*0.15/100</f>
        <v>650.295</v>
      </c>
      <c r="I227" s="49">
        <f>E227*600*0.1/100</f>
        <v>433.53</v>
      </c>
      <c r="J227" s="49">
        <f>F227-D227</f>
        <v>965.3400000000001</v>
      </c>
      <c r="K227" s="49">
        <f>G227-D227</f>
        <v>531.81</v>
      </c>
      <c r="L227" s="49">
        <f>H227-D227</f>
        <v>315.0449999999999</v>
      </c>
      <c r="M227" s="49">
        <f>I227-D227</f>
        <v>98.27999999999992</v>
      </c>
      <c r="P227" s="1"/>
    </row>
    <row r="228" spans="1:16" s="7" customFormat="1" ht="12.75">
      <c r="A228" s="21"/>
      <c r="B228" s="73"/>
      <c r="C228" s="36"/>
      <c r="D228" s="47"/>
      <c r="E228" s="48"/>
      <c r="F228" s="49"/>
      <c r="G228" s="49"/>
      <c r="H228" s="49"/>
      <c r="I228" s="49"/>
      <c r="J228" s="49"/>
      <c r="K228" s="49"/>
      <c r="L228" s="49"/>
      <c r="M228" s="49"/>
      <c r="P228" s="1"/>
    </row>
    <row r="229" spans="1:16" s="7" customFormat="1" ht="23.25">
      <c r="A229" s="21"/>
      <c r="B229" s="74" t="s">
        <v>371</v>
      </c>
      <c r="C229" s="36"/>
      <c r="D229" s="47"/>
      <c r="E229" s="41"/>
      <c r="F229" s="49"/>
      <c r="G229" s="49"/>
      <c r="H229" s="49"/>
      <c r="I229" s="49"/>
      <c r="J229" s="49"/>
      <c r="K229" s="49"/>
      <c r="L229" s="49"/>
      <c r="M229" s="49"/>
      <c r="P229" s="1"/>
    </row>
    <row r="230" spans="1:16" s="7" customFormat="1" ht="23.25">
      <c r="A230" s="21"/>
      <c r="B230" s="73" t="s">
        <v>232</v>
      </c>
      <c r="C230" s="36">
        <v>104.34</v>
      </c>
      <c r="D230" s="47">
        <f>C230*600*0.3/100</f>
        <v>187.81200000000004</v>
      </c>
      <c r="E230" s="48">
        <v>256.14</v>
      </c>
      <c r="F230" s="49">
        <f>E230*600*0.3/100</f>
        <v>461.052</v>
      </c>
      <c r="G230" s="49">
        <f>E230*600*0.2/100</f>
        <v>307.36800000000005</v>
      </c>
      <c r="H230" s="49">
        <f>E230*600*0.15/100</f>
        <v>230.52599999999998</v>
      </c>
      <c r="I230" s="49">
        <f>E230*600*0.1/100</f>
        <v>153.68400000000003</v>
      </c>
      <c r="J230" s="49">
        <f>F230-D230</f>
        <v>273.24</v>
      </c>
      <c r="K230" s="49">
        <f>G230-D230</f>
        <v>119.55600000000001</v>
      </c>
      <c r="L230" s="49">
        <f>H230-D230</f>
        <v>42.71399999999994</v>
      </c>
      <c r="M230" s="49">
        <f>I230-D230</f>
        <v>-34.128000000000014</v>
      </c>
      <c r="P230" s="1"/>
    </row>
    <row r="231" spans="1:16" s="7" customFormat="1" ht="23.25">
      <c r="A231" s="21"/>
      <c r="B231" s="73" t="s">
        <v>233</v>
      </c>
      <c r="C231" s="36">
        <v>112.23</v>
      </c>
      <c r="D231" s="47">
        <f>C231*600*0.3/100</f>
        <v>202.014</v>
      </c>
      <c r="E231" s="48">
        <v>267.35</v>
      </c>
      <c r="F231" s="49">
        <f>E231*600*0.3/100</f>
        <v>481.2300000000001</v>
      </c>
      <c r="G231" s="49">
        <f>E231*600*0.2/100</f>
        <v>320.82</v>
      </c>
      <c r="H231" s="49">
        <f>E231*600*0.15/100</f>
        <v>240.615</v>
      </c>
      <c r="I231" s="49">
        <f>E231*600*0.1/100</f>
        <v>160.41</v>
      </c>
      <c r="J231" s="49">
        <f>F231-D231</f>
        <v>279.21600000000007</v>
      </c>
      <c r="K231" s="49">
        <f>G231-D231</f>
        <v>118.80599999999998</v>
      </c>
      <c r="L231" s="49">
        <f>H231-D231</f>
        <v>38.601</v>
      </c>
      <c r="M231" s="49">
        <f>I231-D231</f>
        <v>-41.60400000000001</v>
      </c>
      <c r="P231" s="1"/>
    </row>
    <row r="232" spans="1:16" s="7" customFormat="1" ht="23.25">
      <c r="A232" s="21"/>
      <c r="B232" s="73" t="s">
        <v>234</v>
      </c>
      <c r="C232" s="36">
        <v>103.37</v>
      </c>
      <c r="D232" s="47">
        <f>C232*600*0.3/100</f>
        <v>186.06600000000003</v>
      </c>
      <c r="E232" s="48">
        <v>254</v>
      </c>
      <c r="F232" s="49">
        <f>E232*600*0.3/100</f>
        <v>457.20000000000005</v>
      </c>
      <c r="G232" s="49">
        <f>E232*600*0.2/100</f>
        <v>304.8</v>
      </c>
      <c r="H232" s="49">
        <f>E232*600*0.15/100</f>
        <v>228.6</v>
      </c>
      <c r="I232" s="49">
        <f>E232*600*0.1/100</f>
        <v>152.4</v>
      </c>
      <c r="J232" s="49">
        <f>F232-D232</f>
        <v>271.134</v>
      </c>
      <c r="K232" s="49">
        <f>G232-D232</f>
        <v>118.73399999999998</v>
      </c>
      <c r="L232" s="49">
        <f>H232-D232</f>
        <v>42.53399999999996</v>
      </c>
      <c r="M232" s="49">
        <f>I232-D232</f>
        <v>-33.666000000000025</v>
      </c>
      <c r="P232" s="1"/>
    </row>
    <row r="233" spans="1:16" s="7" customFormat="1" ht="23.25">
      <c r="A233" s="21"/>
      <c r="B233" s="73" t="s">
        <v>235</v>
      </c>
      <c r="C233" s="36">
        <v>95.24</v>
      </c>
      <c r="D233" s="47">
        <f>C233*600*0.3/100</f>
        <v>171.43200000000002</v>
      </c>
      <c r="E233" s="48">
        <v>260.48</v>
      </c>
      <c r="F233" s="49">
        <f>E233*600*0.3/100</f>
        <v>468.8640000000001</v>
      </c>
      <c r="G233" s="49">
        <f>E233*600*0.2/100</f>
        <v>312.576</v>
      </c>
      <c r="H233" s="49">
        <f>E233*600*0.15/100</f>
        <v>234.43200000000002</v>
      </c>
      <c r="I233" s="49">
        <f>E233*600*0.1/100</f>
        <v>156.288</v>
      </c>
      <c r="J233" s="49">
        <f>F233-D233</f>
        <v>297.4320000000001</v>
      </c>
      <c r="K233" s="49">
        <f>G233-D233</f>
        <v>141.144</v>
      </c>
      <c r="L233" s="49">
        <f>H233-D233</f>
        <v>63</v>
      </c>
      <c r="M233" s="49">
        <f>I233-D233</f>
        <v>-15.144000000000005</v>
      </c>
      <c r="P233" s="1"/>
    </row>
    <row r="234" spans="1:16" s="7" customFormat="1" ht="23.25">
      <c r="A234" s="21"/>
      <c r="B234" s="73" t="s">
        <v>236</v>
      </c>
      <c r="C234" s="36">
        <v>104.83</v>
      </c>
      <c r="D234" s="47">
        <f>C234*600*0.3/100</f>
        <v>188.69400000000002</v>
      </c>
      <c r="E234" s="48">
        <v>245.65</v>
      </c>
      <c r="F234" s="49">
        <f>E234*600*0.3/100</f>
        <v>442.1700000000001</v>
      </c>
      <c r="G234" s="49">
        <f>E234*600*0.2/100</f>
        <v>294.78</v>
      </c>
      <c r="H234" s="49">
        <f>E234*600*0.15/100</f>
        <v>221.085</v>
      </c>
      <c r="I234" s="49">
        <f>E234*600*0.1/100</f>
        <v>147.39</v>
      </c>
      <c r="J234" s="49">
        <f>F234-D234</f>
        <v>253.47600000000006</v>
      </c>
      <c r="K234" s="49">
        <f>G234-D234</f>
        <v>106.08599999999996</v>
      </c>
      <c r="L234" s="49">
        <f>H234-D234</f>
        <v>32.39099999999999</v>
      </c>
      <c r="M234" s="49">
        <f>I234-D234</f>
        <v>-41.30400000000003</v>
      </c>
      <c r="P234" s="1"/>
    </row>
    <row r="235" spans="1:16" s="7" customFormat="1" ht="23.25">
      <c r="A235" s="21"/>
      <c r="B235" s="73" t="s">
        <v>237</v>
      </c>
      <c r="C235" s="36">
        <v>110.09</v>
      </c>
      <c r="D235" s="47">
        <f>C235*600*0.3/100</f>
        <v>198.16200000000003</v>
      </c>
      <c r="E235" s="48">
        <v>261.41</v>
      </c>
      <c r="F235" s="49">
        <f>E235*600*0.3/100</f>
        <v>470.5380000000002</v>
      </c>
      <c r="G235" s="49">
        <f>E235*600*0.2/100</f>
        <v>313.69200000000006</v>
      </c>
      <c r="H235" s="49">
        <f>E235*600*0.15/100</f>
        <v>235.26900000000006</v>
      </c>
      <c r="I235" s="49">
        <f>E235*600*0.1/100</f>
        <v>156.84600000000003</v>
      </c>
      <c r="J235" s="49">
        <f>F235-D235</f>
        <v>272.37600000000015</v>
      </c>
      <c r="K235" s="49">
        <f>G235-D235</f>
        <v>115.53000000000003</v>
      </c>
      <c r="L235" s="49">
        <f>H235-D235</f>
        <v>37.10700000000003</v>
      </c>
      <c r="M235" s="49">
        <f>I235-D235</f>
        <v>-41.316</v>
      </c>
      <c r="P235" s="1"/>
    </row>
    <row r="236" spans="1:16" s="7" customFormat="1" ht="12.75">
      <c r="A236" s="21"/>
      <c r="B236" s="73" t="s">
        <v>238</v>
      </c>
      <c r="C236" s="36">
        <v>100.21</v>
      </c>
      <c r="D236" s="47">
        <f>C236*600*0.3/100</f>
        <v>180.378</v>
      </c>
      <c r="E236" s="48">
        <v>234.67</v>
      </c>
      <c r="F236" s="49">
        <f>E236*600*0.3/100</f>
        <v>422.40600000000006</v>
      </c>
      <c r="G236" s="49">
        <f>E236*600*0.2/100</f>
        <v>281.60400000000004</v>
      </c>
      <c r="H236" s="49">
        <f>E236*600*0.15/100</f>
        <v>211.203</v>
      </c>
      <c r="I236" s="49">
        <f>E236*600*0.1/100</f>
        <v>140.80200000000002</v>
      </c>
      <c r="J236" s="49">
        <f>F236-D236</f>
        <v>242.02800000000008</v>
      </c>
      <c r="K236" s="49">
        <f>G236-D236</f>
        <v>101.22600000000006</v>
      </c>
      <c r="L236" s="49">
        <f>H236-D236</f>
        <v>30.825000000000017</v>
      </c>
      <c r="M236" s="49">
        <f>I236-D236</f>
        <v>-39.575999999999965</v>
      </c>
      <c r="P236" s="1"/>
    </row>
    <row r="237" spans="1:16" s="7" customFormat="1" ht="23.25">
      <c r="A237" s="21"/>
      <c r="B237" s="73" t="s">
        <v>239</v>
      </c>
      <c r="C237" s="36">
        <v>104.83</v>
      </c>
      <c r="D237" s="47">
        <f>C237*600*0.3/100</f>
        <v>188.69400000000002</v>
      </c>
      <c r="E237" s="48">
        <v>245.65</v>
      </c>
      <c r="F237" s="49">
        <f>E237*600*0.3/100</f>
        <v>442.1700000000001</v>
      </c>
      <c r="G237" s="49">
        <f>E237*600*0.2/100</f>
        <v>294.78</v>
      </c>
      <c r="H237" s="49">
        <f>E237*600*0.15/100</f>
        <v>221.085</v>
      </c>
      <c r="I237" s="49">
        <f>E237*600*0.1/100</f>
        <v>147.39</v>
      </c>
      <c r="J237" s="49">
        <f>F237-D237</f>
        <v>253.47600000000006</v>
      </c>
      <c r="K237" s="49">
        <f>G237-D237</f>
        <v>106.08599999999996</v>
      </c>
      <c r="L237" s="49">
        <f>H237-D237</f>
        <v>32.39099999999999</v>
      </c>
      <c r="M237" s="49">
        <f>I237-D237</f>
        <v>-41.30400000000003</v>
      </c>
      <c r="P237" s="1"/>
    </row>
    <row r="238" spans="1:16" s="7" customFormat="1" ht="23.25">
      <c r="A238" s="21"/>
      <c r="B238" s="73" t="s">
        <v>240</v>
      </c>
      <c r="C238" s="36">
        <v>112.7</v>
      </c>
      <c r="D238" s="47">
        <f>C238*600*0.3/100</f>
        <v>202.86000000000004</v>
      </c>
      <c r="E238" s="48">
        <v>270.44</v>
      </c>
      <c r="F238" s="49">
        <f>E238*600*0.3/100</f>
        <v>486.79200000000003</v>
      </c>
      <c r="G238" s="49">
        <f>E238*600*0.2/100</f>
        <v>324.528</v>
      </c>
      <c r="H238" s="49">
        <f>E238*600*0.15/100</f>
        <v>243.396</v>
      </c>
      <c r="I238" s="49">
        <f>E238*600*0.1/100</f>
        <v>162.264</v>
      </c>
      <c r="J238" s="49">
        <f>F238-D238</f>
        <v>283.932</v>
      </c>
      <c r="K238" s="49">
        <f>G238-D238</f>
        <v>121.66799999999998</v>
      </c>
      <c r="L238" s="49">
        <f>H238-D238</f>
        <v>40.535999999999945</v>
      </c>
      <c r="M238" s="49">
        <f>I238-D238</f>
        <v>-40.59600000000003</v>
      </c>
      <c r="P238" s="1"/>
    </row>
    <row r="239" spans="1:16" s="7" customFormat="1" ht="23.25">
      <c r="A239" s="21"/>
      <c r="B239" s="73" t="s">
        <v>241</v>
      </c>
      <c r="C239" s="36">
        <v>111.36</v>
      </c>
      <c r="D239" s="47">
        <f>C239*600*0.3/100</f>
        <v>200.44800000000004</v>
      </c>
      <c r="E239" s="48">
        <v>269.07</v>
      </c>
      <c r="F239" s="49">
        <f>E239*600*0.3/100</f>
        <v>484.3260000000001</v>
      </c>
      <c r="G239" s="49">
        <f>E239*600*0.2/100</f>
        <v>322.884</v>
      </c>
      <c r="H239" s="49">
        <f>E239*600*0.15/100</f>
        <v>242.16299999999998</v>
      </c>
      <c r="I239" s="49">
        <f>E239*600*0.1/100</f>
        <v>161.442</v>
      </c>
      <c r="J239" s="49">
        <f>F239-D239</f>
        <v>283.87800000000004</v>
      </c>
      <c r="K239" s="49">
        <f>G239-D239</f>
        <v>122.43599999999998</v>
      </c>
      <c r="L239" s="49">
        <f>H239-D239</f>
        <v>41.71499999999995</v>
      </c>
      <c r="M239" s="49">
        <f>I239-D239</f>
        <v>-39.00600000000003</v>
      </c>
      <c r="P239" s="1"/>
    </row>
    <row r="240" spans="1:16" s="7" customFormat="1" ht="23.25">
      <c r="A240" s="21"/>
      <c r="B240" s="73" t="s">
        <v>242</v>
      </c>
      <c r="C240" s="36">
        <v>95.24</v>
      </c>
      <c r="D240" s="47">
        <f>C240*600*0.3/100</f>
        <v>171.43200000000002</v>
      </c>
      <c r="E240" s="48">
        <v>246.3</v>
      </c>
      <c r="F240" s="49">
        <f>E240*600*0.3/100</f>
        <v>443.3400000000001</v>
      </c>
      <c r="G240" s="49">
        <f>E240*600*0.2/100</f>
        <v>295.56</v>
      </c>
      <c r="H240" s="49">
        <f>E240*600*0.15/100</f>
        <v>221.67</v>
      </c>
      <c r="I240" s="49">
        <f>E240*600*0.1/100</f>
        <v>147.78</v>
      </c>
      <c r="J240" s="49">
        <f>F240-D240</f>
        <v>271.9080000000001</v>
      </c>
      <c r="K240" s="49">
        <f>G240-D240</f>
        <v>124.12799999999999</v>
      </c>
      <c r="L240" s="49">
        <f>H240-D240</f>
        <v>50.23799999999997</v>
      </c>
      <c r="M240" s="49">
        <f>I240-D240</f>
        <v>-23.652000000000015</v>
      </c>
      <c r="P240" s="1"/>
    </row>
    <row r="241" spans="1:16" s="7" customFormat="1" ht="23.25">
      <c r="A241" s="21"/>
      <c r="B241" s="73" t="s">
        <v>243</v>
      </c>
      <c r="C241" s="36">
        <v>116.83</v>
      </c>
      <c r="D241" s="47">
        <f>C241*600*0.3/100</f>
        <v>210.294</v>
      </c>
      <c r="E241" s="48">
        <v>282.41</v>
      </c>
      <c r="F241" s="49">
        <f>E241*600*0.3/100</f>
        <v>508.3380000000002</v>
      </c>
      <c r="G241" s="49">
        <f>E241*600*0.2/100</f>
        <v>338.89200000000005</v>
      </c>
      <c r="H241" s="49">
        <f>E241*600*0.15/100</f>
        <v>254.16900000000004</v>
      </c>
      <c r="I241" s="49">
        <f>E241*600*0.1/100</f>
        <v>169.44600000000003</v>
      </c>
      <c r="J241" s="49">
        <f>F241-D241</f>
        <v>298.0440000000002</v>
      </c>
      <c r="K241" s="49">
        <f>G241-D241</f>
        <v>128.59800000000004</v>
      </c>
      <c r="L241" s="49">
        <f>H241-D241</f>
        <v>43.87500000000003</v>
      </c>
      <c r="M241" s="49">
        <f>I241-D241</f>
        <v>-40.847999999999985</v>
      </c>
      <c r="P241" s="1"/>
    </row>
    <row r="242" spans="1:16" s="7" customFormat="1" ht="12.75">
      <c r="A242" s="21"/>
      <c r="B242" s="73" t="s">
        <v>244</v>
      </c>
      <c r="C242" s="36">
        <v>111.82</v>
      </c>
      <c r="D242" s="47">
        <f>C242*600*0.3/100</f>
        <v>201.276</v>
      </c>
      <c r="E242" s="48">
        <v>265.87</v>
      </c>
      <c r="F242" s="49">
        <f>E242*600*0.3/100</f>
        <v>478.56600000000003</v>
      </c>
      <c r="G242" s="49">
        <f>E242*600*0.2/100</f>
        <v>319.04400000000004</v>
      </c>
      <c r="H242" s="49">
        <f>E242*600*0.15/100</f>
        <v>239.283</v>
      </c>
      <c r="I242" s="49">
        <f>E242*600*0.1/100</f>
        <v>159.52200000000002</v>
      </c>
      <c r="J242" s="49">
        <f>F242-D242</f>
        <v>277.29</v>
      </c>
      <c r="K242" s="49">
        <f>G242-D242</f>
        <v>117.76800000000003</v>
      </c>
      <c r="L242" s="49">
        <f>H242-D242</f>
        <v>38.00699999999998</v>
      </c>
      <c r="M242" s="49">
        <f>I242-D242</f>
        <v>-41.75399999999999</v>
      </c>
      <c r="P242" s="1"/>
    </row>
    <row r="243" spans="1:16" s="7" customFormat="1" ht="12.75">
      <c r="A243" s="21"/>
      <c r="B243" s="73" t="s">
        <v>245</v>
      </c>
      <c r="C243" s="36">
        <v>108.83</v>
      </c>
      <c r="D243" s="47">
        <f>C243*600*0.3/100</f>
        <v>195.894</v>
      </c>
      <c r="E243" s="48">
        <v>261.48</v>
      </c>
      <c r="F243" s="49">
        <f>E243*600*0.3/100</f>
        <v>470.6640000000001</v>
      </c>
      <c r="G243" s="49">
        <f>E243*600*0.2/100</f>
        <v>313.776</v>
      </c>
      <c r="H243" s="49">
        <f>E243*600*0.15/100</f>
        <v>235.332</v>
      </c>
      <c r="I243" s="49">
        <f>E243*600*0.1/100</f>
        <v>156.888</v>
      </c>
      <c r="J243" s="49">
        <f>F243-D243</f>
        <v>274.7700000000001</v>
      </c>
      <c r="K243" s="49">
        <f>G243-D243</f>
        <v>117.882</v>
      </c>
      <c r="L243" s="49">
        <f>H243-D243</f>
        <v>39.43799999999999</v>
      </c>
      <c r="M243" s="49">
        <f>I243-D243</f>
        <v>-39.006</v>
      </c>
      <c r="P243" s="1"/>
    </row>
    <row r="244" spans="1:16" s="7" customFormat="1" ht="12.75">
      <c r="A244" s="21"/>
      <c r="B244" s="73" t="s">
        <v>246</v>
      </c>
      <c r="C244" s="36">
        <v>55.98</v>
      </c>
      <c r="D244" s="47">
        <f>C244*600*0.3/100</f>
        <v>100.76400000000001</v>
      </c>
      <c r="E244" s="48">
        <v>260.48</v>
      </c>
      <c r="F244" s="49">
        <f>E244*600*0.3/100</f>
        <v>468.8640000000001</v>
      </c>
      <c r="G244" s="49">
        <f>E244*600*0.2/100</f>
        <v>312.576</v>
      </c>
      <c r="H244" s="49">
        <f>E244*600*0.15/100</f>
        <v>234.43200000000002</v>
      </c>
      <c r="I244" s="49">
        <f>E244*600*0.1/100</f>
        <v>156.288</v>
      </c>
      <c r="J244" s="49">
        <f>F244-D244</f>
        <v>368.1000000000001</v>
      </c>
      <c r="K244" s="49">
        <f>G244-D244</f>
        <v>211.812</v>
      </c>
      <c r="L244" s="49">
        <f>H244-D244</f>
        <v>133.668</v>
      </c>
      <c r="M244" s="49">
        <f>I244-D244</f>
        <v>55.524</v>
      </c>
      <c r="P244" s="1"/>
    </row>
    <row r="245" spans="1:16" s="7" customFormat="1" ht="12.75">
      <c r="A245" s="21"/>
      <c r="B245" s="73" t="s">
        <v>247</v>
      </c>
      <c r="C245" s="36">
        <v>58.51</v>
      </c>
      <c r="D245" s="47">
        <f>C245*600*0.3/100</f>
        <v>105.31800000000001</v>
      </c>
      <c r="E245" s="48">
        <v>259.87</v>
      </c>
      <c r="F245" s="49">
        <f>E245*600*0.3/100</f>
        <v>467.7660000000001</v>
      </c>
      <c r="G245" s="49">
        <f>E245*600*0.2/100</f>
        <v>311.844</v>
      </c>
      <c r="H245" s="49">
        <f>E245*600*0.15/100</f>
        <v>233.88299999999998</v>
      </c>
      <c r="I245" s="49">
        <f>E245*600*0.1/100</f>
        <v>155.922</v>
      </c>
      <c r="J245" s="49">
        <f>F245-D245</f>
        <v>362.4480000000001</v>
      </c>
      <c r="K245" s="49">
        <f>G245-D245</f>
        <v>206.52599999999998</v>
      </c>
      <c r="L245" s="49">
        <f>H245-D245</f>
        <v>128.56499999999997</v>
      </c>
      <c r="M245" s="49">
        <f>I245-D245</f>
        <v>50.603999999999985</v>
      </c>
      <c r="P245" s="1"/>
    </row>
    <row r="246" spans="1:16" s="7" customFormat="1" ht="23.25">
      <c r="A246" s="21"/>
      <c r="B246" s="73" t="s">
        <v>248</v>
      </c>
      <c r="C246" s="36">
        <v>80.28</v>
      </c>
      <c r="D246" s="47">
        <f>C246*600*0.3/100</f>
        <v>144.50400000000002</v>
      </c>
      <c r="E246" s="48">
        <v>262.93</v>
      </c>
      <c r="F246" s="49">
        <f>E246*600*0.3/100</f>
        <v>473.2740000000001</v>
      </c>
      <c r="G246" s="49">
        <f>E246*600*0.2/100</f>
        <v>315.516</v>
      </c>
      <c r="H246" s="49">
        <f>E246*600*0.15/100</f>
        <v>236.637</v>
      </c>
      <c r="I246" s="49">
        <f>E246*600*0.1/100</f>
        <v>157.758</v>
      </c>
      <c r="J246" s="49">
        <f>F246-D246</f>
        <v>328.7700000000001</v>
      </c>
      <c r="K246" s="49">
        <f>G246-D246</f>
        <v>171.012</v>
      </c>
      <c r="L246" s="49">
        <f>H246-D246</f>
        <v>92.13299999999998</v>
      </c>
      <c r="M246" s="49">
        <f>I246-D246</f>
        <v>13.25399999999999</v>
      </c>
      <c r="P246" s="1"/>
    </row>
    <row r="247" spans="1:16" s="7" customFormat="1" ht="23.25">
      <c r="A247" s="21"/>
      <c r="B247" s="73" t="s">
        <v>249</v>
      </c>
      <c r="C247" s="36">
        <v>55.98</v>
      </c>
      <c r="D247" s="47">
        <f>C247*600*0.3/100</f>
        <v>100.76400000000001</v>
      </c>
      <c r="E247" s="48">
        <v>260.48</v>
      </c>
      <c r="F247" s="49">
        <f>E247*600*0.3/100</f>
        <v>468.8640000000001</v>
      </c>
      <c r="G247" s="49">
        <f>E247*600*0.2/100</f>
        <v>312.576</v>
      </c>
      <c r="H247" s="49">
        <f>E247*600*0.15/100</f>
        <v>234.43200000000002</v>
      </c>
      <c r="I247" s="49">
        <f>E247*600*0.1/100</f>
        <v>156.288</v>
      </c>
      <c r="J247" s="49">
        <f>F247-D247</f>
        <v>368.1000000000001</v>
      </c>
      <c r="K247" s="49">
        <f>G247-D247</f>
        <v>211.812</v>
      </c>
      <c r="L247" s="49">
        <f>H247-D247</f>
        <v>133.668</v>
      </c>
      <c r="M247" s="49">
        <f>I247-D247</f>
        <v>55.524</v>
      </c>
      <c r="P247" s="1"/>
    </row>
    <row r="248" spans="1:16" s="7" customFormat="1" ht="12.75" hidden="1">
      <c r="A248" s="21"/>
      <c r="B248" s="73" t="s">
        <v>250</v>
      </c>
      <c r="C248" s="36">
        <v>58.51</v>
      </c>
      <c r="D248" s="47">
        <f>C248*600*0.3/100</f>
        <v>105.31800000000001</v>
      </c>
      <c r="E248" s="48">
        <v>259.87</v>
      </c>
      <c r="F248" s="49">
        <f>E248*600*0.3/100</f>
        <v>467.7660000000001</v>
      </c>
      <c r="G248" s="49">
        <f>E248*600*0.2/100</f>
        <v>311.844</v>
      </c>
      <c r="H248" s="49">
        <f>E248*600*0.15/100</f>
        <v>233.88299999999998</v>
      </c>
      <c r="I248" s="49">
        <f>E248*600*0.1/100</f>
        <v>155.922</v>
      </c>
      <c r="J248" s="49">
        <f>F248-D248</f>
        <v>362.4480000000001</v>
      </c>
      <c r="K248" s="49">
        <f>G248-D248</f>
        <v>206.52599999999998</v>
      </c>
      <c r="L248" s="49">
        <f>H248-D248</f>
        <v>128.56499999999997</v>
      </c>
      <c r="M248" s="49">
        <f>I248-D248</f>
        <v>50.603999999999985</v>
      </c>
      <c r="P248" s="1"/>
    </row>
    <row r="249" spans="1:16" s="7" customFormat="1" ht="12.75" hidden="1">
      <c r="A249" s="21"/>
      <c r="B249" s="73" t="s">
        <v>251</v>
      </c>
      <c r="C249" s="36">
        <v>58.51</v>
      </c>
      <c r="D249" s="47">
        <f>C249*600*0.3/100</f>
        <v>105.31800000000001</v>
      </c>
      <c r="E249" s="48">
        <v>259.87</v>
      </c>
      <c r="F249" s="49">
        <f>E249*600*0.3/100</f>
        <v>467.7660000000001</v>
      </c>
      <c r="G249" s="49">
        <f>E249*600*0.2/100</f>
        <v>311.844</v>
      </c>
      <c r="H249" s="49">
        <f>E249*600*0.15/100</f>
        <v>233.88299999999998</v>
      </c>
      <c r="I249" s="49">
        <f>E249*600*0.1/100</f>
        <v>155.922</v>
      </c>
      <c r="J249" s="49">
        <f>F249-D249</f>
        <v>362.4480000000001</v>
      </c>
      <c r="K249" s="49">
        <f>G249-D249</f>
        <v>206.52599999999998</v>
      </c>
      <c r="L249" s="49">
        <f>H249-D249</f>
        <v>128.56499999999997</v>
      </c>
      <c r="M249" s="49">
        <f>I249-D249</f>
        <v>50.603999999999985</v>
      </c>
      <c r="P249" s="1"/>
    </row>
    <row r="250" spans="1:16" s="7" customFormat="1" ht="23.25">
      <c r="A250" s="21"/>
      <c r="B250" s="73" t="s">
        <v>252</v>
      </c>
      <c r="C250" s="36">
        <v>76.06</v>
      </c>
      <c r="D250" s="47">
        <f>C250*600*0.3/100</f>
        <v>136.90800000000002</v>
      </c>
      <c r="E250" s="48">
        <v>267.35</v>
      </c>
      <c r="F250" s="49">
        <f>E250*600*0.3/100</f>
        <v>481.2300000000001</v>
      </c>
      <c r="G250" s="49">
        <f>E250*600*0.2/100</f>
        <v>320.82</v>
      </c>
      <c r="H250" s="49">
        <f>E250*600*0.15/100</f>
        <v>240.615</v>
      </c>
      <c r="I250" s="49">
        <f>E250*600*0.1/100</f>
        <v>160.41</v>
      </c>
      <c r="J250" s="49">
        <f>F250-D250</f>
        <v>344.32200000000006</v>
      </c>
      <c r="K250" s="49">
        <f>G250-D250</f>
        <v>183.91199999999998</v>
      </c>
      <c r="L250" s="49">
        <f>H250-D250</f>
        <v>103.707</v>
      </c>
      <c r="M250" s="49">
        <f>I250-D250</f>
        <v>23.50199999999998</v>
      </c>
      <c r="P250" s="1"/>
    </row>
    <row r="251" spans="1:16" s="7" customFormat="1" ht="12.75" hidden="1">
      <c r="A251" s="21"/>
      <c r="B251" s="73" t="s">
        <v>253</v>
      </c>
      <c r="C251" s="36">
        <v>55.98</v>
      </c>
      <c r="D251" s="47">
        <f>C251*600*0.3/100</f>
        <v>100.76400000000001</v>
      </c>
      <c r="E251" s="48">
        <v>260.48</v>
      </c>
      <c r="F251" s="49">
        <f>E251*600*0.3/100</f>
        <v>468.8640000000001</v>
      </c>
      <c r="G251" s="49">
        <f>E251*600*0.2/100</f>
        <v>312.576</v>
      </c>
      <c r="H251" s="49">
        <f>E251*600*0.15/100</f>
        <v>234.43200000000002</v>
      </c>
      <c r="I251" s="49">
        <f>E251*600*0.1/100</f>
        <v>156.288</v>
      </c>
      <c r="J251" s="49">
        <f>F251-D251</f>
        <v>368.1000000000001</v>
      </c>
      <c r="K251" s="49">
        <f>G251-D251</f>
        <v>211.812</v>
      </c>
      <c r="L251" s="49">
        <f>H251-D251</f>
        <v>133.668</v>
      </c>
      <c r="M251" s="49">
        <f>I251-D251</f>
        <v>55.524</v>
      </c>
      <c r="P251" s="1"/>
    </row>
    <row r="252" spans="1:16" s="7" customFormat="1" ht="12.75">
      <c r="A252" s="21"/>
      <c r="B252" s="73" t="s">
        <v>254</v>
      </c>
      <c r="C252" s="36">
        <v>115.1</v>
      </c>
      <c r="D252" s="47">
        <f>C252*600*0.3/100</f>
        <v>207.18000000000004</v>
      </c>
      <c r="E252" s="48">
        <v>269.09</v>
      </c>
      <c r="F252" s="49">
        <f>E252*600*0.3/100</f>
        <v>484.36199999999997</v>
      </c>
      <c r="G252" s="49">
        <f>E252*600*0.2/100</f>
        <v>322.90799999999996</v>
      </c>
      <c r="H252" s="49">
        <f>E252*600*0.15/100</f>
        <v>242.18099999999995</v>
      </c>
      <c r="I252" s="49">
        <f>E252*600*0.1/100</f>
        <v>161.45399999999998</v>
      </c>
      <c r="J252" s="49">
        <f>F252-D252</f>
        <v>277.1819999999999</v>
      </c>
      <c r="K252" s="49">
        <f>G252-D252</f>
        <v>115.72799999999992</v>
      </c>
      <c r="L252" s="49">
        <f>H252-D252</f>
        <v>35.00099999999992</v>
      </c>
      <c r="M252" s="49">
        <f>I252-D252</f>
        <v>-45.726000000000056</v>
      </c>
      <c r="P252" s="1"/>
    </row>
    <row r="253" spans="1:16" s="7" customFormat="1" ht="12.75">
      <c r="A253" s="21"/>
      <c r="B253" s="73" t="s">
        <v>255</v>
      </c>
      <c r="C253" s="36">
        <v>116.78</v>
      </c>
      <c r="D253" s="47">
        <f>C253*600*0.3/100</f>
        <v>210.204</v>
      </c>
      <c r="E253" s="48">
        <v>273.53</v>
      </c>
      <c r="F253" s="49">
        <f>E253*600*0.3/100</f>
        <v>492.35400000000004</v>
      </c>
      <c r="G253" s="49">
        <f>E253*600*0.2/100</f>
        <v>328.236</v>
      </c>
      <c r="H253" s="49">
        <f>E253*600*0.15/100</f>
        <v>246.17699999999994</v>
      </c>
      <c r="I253" s="49">
        <f>E253*600*0.1/100</f>
        <v>164.118</v>
      </c>
      <c r="J253" s="49">
        <f>F253-D253</f>
        <v>282.15000000000003</v>
      </c>
      <c r="K253" s="49">
        <f>G253-D253</f>
        <v>118.03199999999998</v>
      </c>
      <c r="L253" s="49">
        <f>H253-D253</f>
        <v>35.97299999999993</v>
      </c>
      <c r="M253" s="49">
        <f>I253-D253</f>
        <v>-46.08600000000001</v>
      </c>
      <c r="P253" s="1"/>
    </row>
    <row r="254" spans="1:16" s="7" customFormat="1" ht="12.75">
      <c r="A254" s="21"/>
      <c r="B254" s="73" t="s">
        <v>256</v>
      </c>
      <c r="C254" s="36">
        <v>75.35</v>
      </c>
      <c r="D254" s="47">
        <f>C254*600*0.3/100</f>
        <v>135.63000000000002</v>
      </c>
      <c r="E254" s="48">
        <v>265.82</v>
      </c>
      <c r="F254" s="49">
        <f>E254*600*0.3/100</f>
        <v>478.47600000000006</v>
      </c>
      <c r="G254" s="49">
        <f>E254*600*0.2/100</f>
        <v>318.98400000000004</v>
      </c>
      <c r="H254" s="49">
        <f>E254*600*0.15/100</f>
        <v>239.238</v>
      </c>
      <c r="I254" s="49">
        <f>E254*600*0.1/100</f>
        <v>159.49200000000002</v>
      </c>
      <c r="J254" s="49">
        <f>F254-D254</f>
        <v>342.846</v>
      </c>
      <c r="K254" s="49">
        <f>G254-D254</f>
        <v>183.354</v>
      </c>
      <c r="L254" s="49">
        <f>H254-D254</f>
        <v>103.60799999999998</v>
      </c>
      <c r="M254" s="49">
        <f>I254-D254</f>
        <v>23.861999999999995</v>
      </c>
      <c r="P254" s="1"/>
    </row>
    <row r="255" spans="1:16" s="7" customFormat="1" ht="12.75">
      <c r="A255" s="21"/>
      <c r="B255" s="73"/>
      <c r="C255" s="36"/>
      <c r="D255" s="47"/>
      <c r="E255" s="48"/>
      <c r="F255" s="49"/>
      <c r="G255" s="49"/>
      <c r="H255" s="49"/>
      <c r="I255" s="49"/>
      <c r="J255" s="49"/>
      <c r="K255" s="49"/>
      <c r="L255" s="49"/>
      <c r="M255" s="49"/>
      <c r="P255" s="1"/>
    </row>
    <row r="256" spans="1:16" s="7" customFormat="1" ht="23.25">
      <c r="A256" s="21"/>
      <c r="B256" s="74" t="s">
        <v>372</v>
      </c>
      <c r="C256" s="36"/>
      <c r="D256" s="47"/>
      <c r="E256" s="41"/>
      <c r="F256" s="49"/>
      <c r="G256" s="49"/>
      <c r="H256" s="49"/>
      <c r="I256" s="49"/>
      <c r="J256" s="49"/>
      <c r="K256" s="49"/>
      <c r="L256" s="49"/>
      <c r="M256" s="49"/>
      <c r="P256" s="1"/>
    </row>
    <row r="257" spans="1:16" s="7" customFormat="1" ht="23.25">
      <c r="A257" s="21"/>
      <c r="B257" s="73" t="s">
        <v>258</v>
      </c>
      <c r="C257" s="36">
        <v>19.5</v>
      </c>
      <c r="D257" s="47">
        <f>C257*600*0.3/100</f>
        <v>35.1</v>
      </c>
      <c r="E257" s="48">
        <v>66.87</v>
      </c>
      <c r="F257" s="49">
        <f>E257*600*0.3/100</f>
        <v>120.36600000000003</v>
      </c>
      <c r="G257" s="49">
        <f>E257*600*0.2/100</f>
        <v>80.244</v>
      </c>
      <c r="H257" s="49">
        <f>E257*600*0.15/100</f>
        <v>60.183</v>
      </c>
      <c r="I257" s="49">
        <f>E257*600*0.1/100</f>
        <v>40.122</v>
      </c>
      <c r="J257" s="49">
        <f>F257-D257</f>
        <v>85.26600000000002</v>
      </c>
      <c r="K257" s="49">
        <f>G257-D257</f>
        <v>45.144</v>
      </c>
      <c r="L257" s="49">
        <f>H257-D257</f>
        <v>25.083</v>
      </c>
      <c r="M257" s="49">
        <f>I257-D257</f>
        <v>5.0219999999999985</v>
      </c>
      <c r="P257" s="1"/>
    </row>
    <row r="258" spans="1:16" s="7" customFormat="1" ht="23.25">
      <c r="A258" s="21"/>
      <c r="B258" s="73" t="s">
        <v>259</v>
      </c>
      <c r="C258" s="36">
        <v>20.19</v>
      </c>
      <c r="D258" s="47">
        <f>C258*600*0.3/100</f>
        <v>36.342000000000006</v>
      </c>
      <c r="E258" s="48">
        <v>76.64</v>
      </c>
      <c r="F258" s="49">
        <f>E258*600*0.3/100</f>
        <v>137.95200000000003</v>
      </c>
      <c r="G258" s="49">
        <f>E258*600*0.2/100</f>
        <v>91.96800000000002</v>
      </c>
      <c r="H258" s="49">
        <f>E258*600*0.15/100</f>
        <v>68.976</v>
      </c>
      <c r="I258" s="49">
        <f>E258*600*0.1/100</f>
        <v>45.98400000000001</v>
      </c>
      <c r="J258" s="49">
        <f>F258-D258</f>
        <v>101.61000000000001</v>
      </c>
      <c r="K258" s="49">
        <f>G258-D258</f>
        <v>55.62600000000001</v>
      </c>
      <c r="L258" s="49">
        <f>H258-D258</f>
        <v>32.63399999999999</v>
      </c>
      <c r="M258" s="49">
        <f>I258-D258</f>
        <v>9.642000000000003</v>
      </c>
      <c r="P258" s="1"/>
    </row>
    <row r="259" spans="1:16" s="7" customFormat="1" ht="23.25">
      <c r="A259" s="21"/>
      <c r="B259" s="73" t="s">
        <v>260</v>
      </c>
      <c r="C259" s="36">
        <v>20.15</v>
      </c>
      <c r="D259" s="47">
        <f>C259*600*0.3/100</f>
        <v>36.27</v>
      </c>
      <c r="E259" s="48">
        <v>80.08</v>
      </c>
      <c r="F259" s="49">
        <f>E259*600*0.3/100</f>
        <v>144.144</v>
      </c>
      <c r="G259" s="49">
        <f>E259*600*0.2/100</f>
        <v>96.096</v>
      </c>
      <c r="H259" s="49">
        <f>E259*600*0.15/100</f>
        <v>72.072</v>
      </c>
      <c r="I259" s="49">
        <f>E259*600*0.1/100</f>
        <v>48.048</v>
      </c>
      <c r="J259" s="49">
        <f>F259-D259</f>
        <v>107.874</v>
      </c>
      <c r="K259" s="49">
        <f>G259-D259</f>
        <v>59.826</v>
      </c>
      <c r="L259" s="49">
        <f>H259-D259</f>
        <v>35.802</v>
      </c>
      <c r="M259" s="49">
        <f>I259-D259</f>
        <v>11.777999999999999</v>
      </c>
      <c r="P259" s="1"/>
    </row>
    <row r="260" spans="1:16" s="7" customFormat="1" ht="23.25">
      <c r="A260" s="21"/>
      <c r="B260" s="73" t="s">
        <v>261</v>
      </c>
      <c r="C260" s="36">
        <v>20.15</v>
      </c>
      <c r="D260" s="47">
        <f>C260*600*0.3/100</f>
        <v>36.27</v>
      </c>
      <c r="E260" s="48">
        <v>81.66</v>
      </c>
      <c r="F260" s="49">
        <f>E260*600*0.3/100</f>
        <v>146.98800000000003</v>
      </c>
      <c r="G260" s="49">
        <f>E260*600*0.2/100</f>
        <v>97.992</v>
      </c>
      <c r="H260" s="49">
        <f>E260*600*0.15/100</f>
        <v>73.494</v>
      </c>
      <c r="I260" s="49">
        <f>E260*600*0.1/100</f>
        <v>48.996</v>
      </c>
      <c r="J260" s="49">
        <f>F260-D260</f>
        <v>110.71800000000002</v>
      </c>
      <c r="K260" s="49">
        <f>G260-D260</f>
        <v>61.722</v>
      </c>
      <c r="L260" s="49">
        <f>H260-D260</f>
        <v>37.224</v>
      </c>
      <c r="M260" s="49">
        <f>I260-D260</f>
        <v>12.725999999999999</v>
      </c>
      <c r="P260" s="1"/>
    </row>
    <row r="261" spans="1:16" s="7" customFormat="1" ht="23.25">
      <c r="A261" s="21"/>
      <c r="B261" s="73" t="s">
        <v>262</v>
      </c>
      <c r="C261" s="36">
        <v>19.86</v>
      </c>
      <c r="D261" s="47">
        <f>C261*600*0.3/100</f>
        <v>35.748000000000005</v>
      </c>
      <c r="E261" s="48">
        <v>59.58</v>
      </c>
      <c r="F261" s="49">
        <f>E261*600*0.3/100</f>
        <v>107.24400000000001</v>
      </c>
      <c r="G261" s="49">
        <f>E261*600*0.2/100</f>
        <v>71.49600000000001</v>
      </c>
      <c r="H261" s="49">
        <f>E261*600*0.15/100</f>
        <v>53.622</v>
      </c>
      <c r="I261" s="49">
        <f>E261*600*0.1/100</f>
        <v>35.748000000000005</v>
      </c>
      <c r="J261" s="49">
        <f>F261-D261</f>
        <v>71.49600000000001</v>
      </c>
      <c r="K261" s="49">
        <f>G261-D261</f>
        <v>35.748000000000005</v>
      </c>
      <c r="L261" s="49">
        <f>H261-D261</f>
        <v>17.873999999999995</v>
      </c>
      <c r="M261" s="49">
        <f>I261-D261</f>
        <v>0</v>
      </c>
      <c r="P261" s="1"/>
    </row>
    <row r="262" spans="1:16" s="7" customFormat="1" ht="23.25">
      <c r="A262" s="21"/>
      <c r="B262" s="73" t="s">
        <v>263</v>
      </c>
      <c r="C262" s="36">
        <v>19.94</v>
      </c>
      <c r="D262" s="47">
        <f>C262*600*0.3/100</f>
        <v>35.89200000000001</v>
      </c>
      <c r="E262" s="48">
        <v>76.79</v>
      </c>
      <c r="F262" s="49">
        <f>E262*600*0.3/100</f>
        <v>138.22200000000004</v>
      </c>
      <c r="G262" s="49">
        <f>E262*600*0.2/100</f>
        <v>92.14800000000001</v>
      </c>
      <c r="H262" s="49">
        <f>E262*600*0.15/100</f>
        <v>69.11100000000002</v>
      </c>
      <c r="I262" s="49">
        <f>E262*600*0.1/100</f>
        <v>46.074000000000005</v>
      </c>
      <c r="J262" s="49">
        <f>F262-D262</f>
        <v>102.33000000000003</v>
      </c>
      <c r="K262" s="49">
        <f>G262-D262</f>
        <v>56.256</v>
      </c>
      <c r="L262" s="49">
        <f>H262-D262</f>
        <v>33.21900000000001</v>
      </c>
      <c r="M262" s="49">
        <f>I262-D262</f>
        <v>10.181999999999995</v>
      </c>
      <c r="P262" s="1"/>
    </row>
    <row r="263" spans="1:16" s="7" customFormat="1" ht="23.25">
      <c r="A263" s="21"/>
      <c r="B263" s="73" t="s">
        <v>264</v>
      </c>
      <c r="C263" s="36">
        <v>19.88</v>
      </c>
      <c r="D263" s="47">
        <f>C263*600*0.3/100</f>
        <v>35.784000000000006</v>
      </c>
      <c r="E263" s="48">
        <v>62.96</v>
      </c>
      <c r="F263" s="49">
        <f>E263*600*0.3/100</f>
        <v>113.32800000000002</v>
      </c>
      <c r="G263" s="49">
        <f>E263*600*0.2/100</f>
        <v>75.552</v>
      </c>
      <c r="H263" s="49">
        <f>E263*600*0.15/100</f>
        <v>56.663999999999994</v>
      </c>
      <c r="I263" s="49">
        <f>E263*600*0.1/100</f>
        <v>37.776</v>
      </c>
      <c r="J263" s="49">
        <f>F263-D263</f>
        <v>77.54400000000001</v>
      </c>
      <c r="K263" s="49">
        <f>G263-D263</f>
        <v>39.768</v>
      </c>
      <c r="L263" s="49">
        <f>H263-D263</f>
        <v>20.87999999999999</v>
      </c>
      <c r="M263" s="49">
        <f>I263-D263</f>
        <v>1.9919999999999973</v>
      </c>
      <c r="P263" s="1"/>
    </row>
    <row r="264" spans="1:16" s="7" customFormat="1" ht="23.25">
      <c r="A264" s="21"/>
      <c r="B264" s="73" t="s">
        <v>265</v>
      </c>
      <c r="C264" s="36">
        <v>17.44</v>
      </c>
      <c r="D264" s="47">
        <f>C264*600*0.3/100</f>
        <v>31.392000000000003</v>
      </c>
      <c r="E264" s="48">
        <v>62.96</v>
      </c>
      <c r="F264" s="49">
        <f>E264*600*0.3/100</f>
        <v>113.32800000000002</v>
      </c>
      <c r="G264" s="49">
        <f>E264*600*0.2/100</f>
        <v>75.552</v>
      </c>
      <c r="H264" s="49">
        <f>E264*600*0.15/100</f>
        <v>56.663999999999994</v>
      </c>
      <c r="I264" s="49">
        <f>E264*600*0.1/100</f>
        <v>37.776</v>
      </c>
      <c r="J264" s="49">
        <f>F264-D264</f>
        <v>81.936</v>
      </c>
      <c r="K264" s="49">
        <f>G264-D264</f>
        <v>44.160000000000004</v>
      </c>
      <c r="L264" s="49">
        <f>H264-D264</f>
        <v>25.27199999999999</v>
      </c>
      <c r="M264" s="49">
        <f>I264-D264</f>
        <v>6.384</v>
      </c>
      <c r="P264" s="1"/>
    </row>
    <row r="265" spans="1:16" s="7" customFormat="1" ht="12.75" hidden="1">
      <c r="A265" s="21"/>
      <c r="B265" s="73" t="s">
        <v>266</v>
      </c>
      <c r="C265" s="36">
        <v>19.94</v>
      </c>
      <c r="D265" s="47">
        <f>C265*600*0.3/100</f>
        <v>35.89200000000001</v>
      </c>
      <c r="E265" s="48">
        <v>76.79</v>
      </c>
      <c r="F265" s="49">
        <f>E265*600*0.3/100</f>
        <v>138.22200000000004</v>
      </c>
      <c r="G265" s="49">
        <f>E265*600*0.2/100</f>
        <v>92.14800000000001</v>
      </c>
      <c r="H265" s="49">
        <f>E265*600*0.15/100</f>
        <v>69.11100000000002</v>
      </c>
      <c r="I265" s="49">
        <f>E265*600*0.1/100</f>
        <v>46.074000000000005</v>
      </c>
      <c r="J265" s="49">
        <f>F265-D265</f>
        <v>102.33000000000003</v>
      </c>
      <c r="K265" s="49">
        <f>G265-D265</f>
        <v>56.256</v>
      </c>
      <c r="L265" s="49">
        <f>H265-D265</f>
        <v>33.21900000000001</v>
      </c>
      <c r="M265" s="49">
        <f>I265-D265</f>
        <v>10.181999999999995</v>
      </c>
      <c r="P265" s="1"/>
    </row>
    <row r="266" spans="1:16" s="7" customFormat="1" ht="23.25">
      <c r="A266" s="21"/>
      <c r="B266" s="73" t="s">
        <v>267</v>
      </c>
      <c r="C266" s="36">
        <v>19.9</v>
      </c>
      <c r="D266" s="47">
        <f>C266*600*0.3/100</f>
        <v>35.82000000000001</v>
      </c>
      <c r="E266" s="48">
        <v>48.51</v>
      </c>
      <c r="F266" s="49">
        <f>E266*600*0.3/100</f>
        <v>87.31800000000001</v>
      </c>
      <c r="G266" s="49">
        <f>E266*600*0.2/100</f>
        <v>58.21200000000001</v>
      </c>
      <c r="H266" s="49">
        <f>E266*600*0.15/100</f>
        <v>43.659</v>
      </c>
      <c r="I266" s="49">
        <f>E266*600*0.1/100</f>
        <v>29.106000000000005</v>
      </c>
      <c r="J266" s="49">
        <f>F266-D266</f>
        <v>51.498000000000005</v>
      </c>
      <c r="K266" s="49">
        <f>G266-D266</f>
        <v>22.392000000000003</v>
      </c>
      <c r="L266" s="49">
        <f>H266-D266</f>
        <v>7.8389999999999915</v>
      </c>
      <c r="M266" s="49">
        <f>I266-D266</f>
        <v>-6.714000000000002</v>
      </c>
      <c r="P266" s="1"/>
    </row>
    <row r="267" spans="1:16" s="7" customFormat="1" ht="23.25">
      <c r="A267" s="21"/>
      <c r="B267" s="73" t="s">
        <v>268</v>
      </c>
      <c r="C267" s="36">
        <v>20.18</v>
      </c>
      <c r="D267" s="47">
        <f>C267*600*0.3/100</f>
        <v>36.324000000000005</v>
      </c>
      <c r="E267" s="48">
        <v>80.99</v>
      </c>
      <c r="F267" s="49">
        <f>E267*600*0.3/100</f>
        <v>145.78200000000004</v>
      </c>
      <c r="G267" s="49">
        <f>E267*600*0.2/100</f>
        <v>97.18800000000002</v>
      </c>
      <c r="H267" s="49">
        <f>E267*600*0.15/100</f>
        <v>72.89099999999999</v>
      </c>
      <c r="I267" s="49">
        <f>E267*600*0.1/100</f>
        <v>48.59400000000001</v>
      </c>
      <c r="J267" s="49">
        <f>F267-D267</f>
        <v>109.45800000000003</v>
      </c>
      <c r="K267" s="49">
        <f>G267-D267</f>
        <v>60.86400000000001</v>
      </c>
      <c r="L267" s="49">
        <f>H267-D267</f>
        <v>36.566999999999986</v>
      </c>
      <c r="M267" s="49">
        <f>I267-D267</f>
        <v>12.270000000000003</v>
      </c>
      <c r="P267" s="1"/>
    </row>
    <row r="268" spans="1:16" s="7" customFormat="1" ht="12.75" hidden="1">
      <c r="A268" s="21"/>
      <c r="B268" s="73" t="s">
        <v>269</v>
      </c>
      <c r="C268" s="36">
        <v>19.94</v>
      </c>
      <c r="D268" s="47">
        <f>C268*600*0.3/100</f>
        <v>35.89200000000001</v>
      </c>
      <c r="E268" s="48">
        <v>76.79</v>
      </c>
      <c r="F268" s="49">
        <f>E268*600*0.3/100</f>
        <v>138.22200000000004</v>
      </c>
      <c r="G268" s="49">
        <f>E268*600*0.2/100</f>
        <v>92.14800000000001</v>
      </c>
      <c r="H268" s="49">
        <f>E268*600*0.15/100</f>
        <v>69.11100000000002</v>
      </c>
      <c r="I268" s="49">
        <f>E268*600*0.1/100</f>
        <v>46.074000000000005</v>
      </c>
      <c r="J268" s="49">
        <f>F268-D268</f>
        <v>102.33000000000003</v>
      </c>
      <c r="K268" s="49">
        <f>G268-D268</f>
        <v>56.256</v>
      </c>
      <c r="L268" s="49">
        <f>H268-D268</f>
        <v>33.21900000000001</v>
      </c>
      <c r="M268" s="49">
        <f>I268-D268</f>
        <v>10.181999999999995</v>
      </c>
      <c r="P268" s="1"/>
    </row>
    <row r="269" spans="1:16" s="7" customFormat="1" ht="12.75" hidden="1">
      <c r="A269" s="21"/>
      <c r="B269" s="73" t="s">
        <v>270</v>
      </c>
      <c r="C269" s="36">
        <v>19.94</v>
      </c>
      <c r="D269" s="47">
        <f>C269*600*0.3/100</f>
        <v>35.89200000000001</v>
      </c>
      <c r="E269" s="48">
        <v>76.79</v>
      </c>
      <c r="F269" s="49">
        <f>E269*600*0.3/100</f>
        <v>138.22200000000004</v>
      </c>
      <c r="G269" s="49">
        <f>E269*600*0.2/100</f>
        <v>92.14800000000001</v>
      </c>
      <c r="H269" s="49">
        <f>E269*600*0.15/100</f>
        <v>69.11100000000002</v>
      </c>
      <c r="I269" s="49">
        <f>E269*600*0.1/100</f>
        <v>46.074000000000005</v>
      </c>
      <c r="J269" s="49">
        <f>F269-D269</f>
        <v>102.33000000000003</v>
      </c>
      <c r="K269" s="49">
        <f>G269-D269</f>
        <v>56.256</v>
      </c>
      <c r="L269" s="49">
        <f>H269-D269</f>
        <v>33.21900000000001</v>
      </c>
      <c r="M269" s="49">
        <f>I269-D269</f>
        <v>10.181999999999995</v>
      </c>
      <c r="P269" s="1"/>
    </row>
    <row r="270" spans="1:16" s="7" customFormat="1" ht="12.75" hidden="1">
      <c r="A270" s="21"/>
      <c r="B270" s="73" t="s">
        <v>271</v>
      </c>
      <c r="C270" s="36">
        <v>19.94</v>
      </c>
      <c r="D270" s="47">
        <f>C270*600*0.3/100</f>
        <v>35.89200000000001</v>
      </c>
      <c r="E270" s="48">
        <v>76.79</v>
      </c>
      <c r="F270" s="49">
        <f>E270*600*0.3/100</f>
        <v>138.22200000000004</v>
      </c>
      <c r="G270" s="49">
        <f>E270*600*0.2/100</f>
        <v>92.14800000000001</v>
      </c>
      <c r="H270" s="49">
        <f>E270*600*0.15/100</f>
        <v>69.11100000000002</v>
      </c>
      <c r="I270" s="49">
        <f>E270*600*0.1/100</f>
        <v>46.074000000000005</v>
      </c>
      <c r="J270" s="49">
        <f>F270-D270</f>
        <v>102.33000000000003</v>
      </c>
      <c r="K270" s="49">
        <f>G270-D270</f>
        <v>56.256</v>
      </c>
      <c r="L270" s="49">
        <f>H270-D270</f>
        <v>33.21900000000001</v>
      </c>
      <c r="M270" s="49">
        <f>I270-D270</f>
        <v>10.181999999999995</v>
      </c>
      <c r="P270" s="1"/>
    </row>
    <row r="271" spans="1:16" s="7" customFormat="1" ht="12.75">
      <c r="A271" s="21"/>
      <c r="B271" s="73"/>
      <c r="C271" s="36"/>
      <c r="D271" s="47"/>
      <c r="E271" s="48"/>
      <c r="F271" s="49"/>
      <c r="G271" s="49"/>
      <c r="H271" s="49"/>
      <c r="I271" s="49"/>
      <c r="J271" s="49"/>
      <c r="K271" s="49"/>
      <c r="L271" s="49"/>
      <c r="M271" s="49"/>
      <c r="P271" s="1"/>
    </row>
    <row r="272" spans="1:16" s="7" customFormat="1" ht="23.25">
      <c r="A272" s="21"/>
      <c r="B272" s="74" t="s">
        <v>373</v>
      </c>
      <c r="C272" s="36"/>
      <c r="D272" s="47"/>
      <c r="E272" s="41"/>
      <c r="F272" s="49"/>
      <c r="G272" s="49"/>
      <c r="H272" s="49"/>
      <c r="I272" s="49"/>
      <c r="J272" s="49"/>
      <c r="K272" s="49"/>
      <c r="L272" s="49"/>
      <c r="M272" s="49"/>
      <c r="P272" s="1"/>
    </row>
    <row r="273" spans="1:16" s="7" customFormat="1" ht="23.25">
      <c r="A273" s="21"/>
      <c r="B273" s="73" t="s">
        <v>273</v>
      </c>
      <c r="C273" s="36">
        <v>305.8</v>
      </c>
      <c r="D273" s="47">
        <f>C273*600*0.3/100</f>
        <v>550.44</v>
      </c>
      <c r="E273" s="48">
        <v>476.65</v>
      </c>
      <c r="F273" s="49">
        <f>E273*600*0.3/100</f>
        <v>857.9700000000001</v>
      </c>
      <c r="G273" s="49">
        <f>E273*600*0.2/100</f>
        <v>571.98</v>
      </c>
      <c r="H273" s="49">
        <f>E273*600*0.15/100</f>
        <v>428.985</v>
      </c>
      <c r="I273" s="49">
        <f>E273*600*0.1/100</f>
        <v>285.99</v>
      </c>
      <c r="J273" s="49">
        <f>F273-D273</f>
        <v>307.5300000000001</v>
      </c>
      <c r="K273" s="49">
        <f>G273-D273</f>
        <v>21.539999999999964</v>
      </c>
      <c r="L273" s="49">
        <f>H273-D273</f>
        <v>-121.45500000000004</v>
      </c>
      <c r="M273" s="49">
        <f>I273-D273</f>
        <v>-264.45000000000005</v>
      </c>
      <c r="P273" s="1"/>
    </row>
    <row r="274" spans="1:16" s="7" customFormat="1" ht="23.25">
      <c r="A274" s="21"/>
      <c r="B274" s="73" t="s">
        <v>274</v>
      </c>
      <c r="C274" s="36">
        <v>309.78</v>
      </c>
      <c r="D274" s="47">
        <f>C274*600*0.3/100</f>
        <v>557.604</v>
      </c>
      <c r="E274" s="48">
        <v>474.1</v>
      </c>
      <c r="F274" s="49">
        <f>E274*600*0.3/100</f>
        <v>853.3800000000001</v>
      </c>
      <c r="G274" s="49">
        <f>E274*600*0.2/100</f>
        <v>568.92</v>
      </c>
      <c r="H274" s="49">
        <f>E274*600*0.15/100</f>
        <v>426.69</v>
      </c>
      <c r="I274" s="49">
        <f>E274*600*0.1/100</f>
        <v>284.46</v>
      </c>
      <c r="J274" s="49">
        <f>F274-D274</f>
        <v>295.77600000000007</v>
      </c>
      <c r="K274" s="49">
        <f>G274-D274</f>
        <v>11.315999999999917</v>
      </c>
      <c r="L274" s="49">
        <f>H274-D274</f>
        <v>-130.91400000000004</v>
      </c>
      <c r="M274" s="49">
        <f>I274-D274</f>
        <v>-273.14400000000006</v>
      </c>
      <c r="P274" s="1"/>
    </row>
    <row r="275" spans="1:16" s="7" customFormat="1" ht="23.25">
      <c r="A275" s="21"/>
      <c r="B275" s="73" t="s">
        <v>275</v>
      </c>
      <c r="C275" s="36">
        <v>270.58</v>
      </c>
      <c r="D275" s="47">
        <f>C275*600*0.3/100</f>
        <v>487.0440000000001</v>
      </c>
      <c r="E275" s="48">
        <v>465.95</v>
      </c>
      <c r="F275" s="49">
        <f>E275*600*0.3/100</f>
        <v>838.7100000000002</v>
      </c>
      <c r="G275" s="49">
        <f>E275*600*0.2/100</f>
        <v>559.14</v>
      </c>
      <c r="H275" s="49">
        <f>E275*600*0.15/100</f>
        <v>419.355</v>
      </c>
      <c r="I275" s="49">
        <f>E275*600*0.1/100</f>
        <v>279.57</v>
      </c>
      <c r="J275" s="49">
        <f>F275-D275</f>
        <v>351.66600000000005</v>
      </c>
      <c r="K275" s="49">
        <f>G275-D275</f>
        <v>72.09599999999989</v>
      </c>
      <c r="L275" s="49">
        <f>H275-D275</f>
        <v>-67.68900000000008</v>
      </c>
      <c r="M275" s="49">
        <f>I275-D275</f>
        <v>-207.4740000000001</v>
      </c>
      <c r="P275" s="1"/>
    </row>
    <row r="276" spans="1:16" s="7" customFormat="1" ht="23.25">
      <c r="A276" s="21"/>
      <c r="B276" s="73" t="s">
        <v>276</v>
      </c>
      <c r="C276" s="36">
        <v>301.06</v>
      </c>
      <c r="D276" s="47">
        <f>C276*600*0.3/100</f>
        <v>541.9080000000001</v>
      </c>
      <c r="E276" s="48">
        <v>474.98</v>
      </c>
      <c r="F276" s="49">
        <f>E276*600*0.3/100</f>
        <v>854.964</v>
      </c>
      <c r="G276" s="49">
        <f>E276*600*0.2/100</f>
        <v>569.9760000000001</v>
      </c>
      <c r="H276" s="49">
        <f>E276*600*0.15/100</f>
        <v>427.48199999999997</v>
      </c>
      <c r="I276" s="49">
        <f>E276*600*0.1/100</f>
        <v>284.98800000000006</v>
      </c>
      <c r="J276" s="49">
        <f>F276-D276</f>
        <v>313.0559999999999</v>
      </c>
      <c r="K276" s="49">
        <f>G276-D276</f>
        <v>28.067999999999984</v>
      </c>
      <c r="L276" s="49">
        <f>H276-D276</f>
        <v>-114.42600000000016</v>
      </c>
      <c r="M276" s="49">
        <f>I276-D276</f>
        <v>-256.9200000000001</v>
      </c>
      <c r="P276" s="1"/>
    </row>
    <row r="277" spans="1:16" s="7" customFormat="1" ht="23.25">
      <c r="A277" s="21"/>
      <c r="B277" s="73" t="s">
        <v>277</v>
      </c>
      <c r="C277" s="36">
        <v>310.06</v>
      </c>
      <c r="D277" s="47">
        <f>C277*600*0.3/100</f>
        <v>558.1080000000001</v>
      </c>
      <c r="E277" s="48">
        <v>476.77</v>
      </c>
      <c r="F277" s="49">
        <f>E277*600*0.3/100</f>
        <v>858.186</v>
      </c>
      <c r="G277" s="49">
        <f>E277*600*0.2/100</f>
        <v>572.124</v>
      </c>
      <c r="H277" s="49">
        <f>E277*600*0.15/100</f>
        <v>429.09299999999996</v>
      </c>
      <c r="I277" s="49">
        <f>E277*600*0.1/100</f>
        <v>286.062</v>
      </c>
      <c r="J277" s="49">
        <f>F277-D277</f>
        <v>300.078</v>
      </c>
      <c r="K277" s="49">
        <f>G277-D277</f>
        <v>14.015999999999963</v>
      </c>
      <c r="L277" s="49">
        <f>H277-D277</f>
        <v>-129.0150000000001</v>
      </c>
      <c r="M277" s="49">
        <f>I277-D277</f>
        <v>-272.04600000000005</v>
      </c>
      <c r="P277" s="1"/>
    </row>
    <row r="278" spans="1:16" s="7" customFormat="1" ht="23.25">
      <c r="A278" s="21"/>
      <c r="B278" s="73" t="s">
        <v>278</v>
      </c>
      <c r="C278" s="36">
        <v>306.08</v>
      </c>
      <c r="D278" s="47">
        <f>C278*600*0.3/100</f>
        <v>550.9440000000001</v>
      </c>
      <c r="E278" s="48">
        <v>475.63</v>
      </c>
      <c r="F278" s="49">
        <f>E278*600*0.3/100</f>
        <v>856.1340000000001</v>
      </c>
      <c r="G278" s="49">
        <f>E278*600*0.2/100</f>
        <v>570.7560000000001</v>
      </c>
      <c r="H278" s="49">
        <f>E278*600*0.15/100</f>
        <v>428.06699999999995</v>
      </c>
      <c r="I278" s="49">
        <f>E278*600*0.1/100</f>
        <v>285.37800000000004</v>
      </c>
      <c r="J278" s="49">
        <f>F278-D278</f>
        <v>305.19000000000005</v>
      </c>
      <c r="K278" s="49">
        <f>G278-D278</f>
        <v>19.812000000000012</v>
      </c>
      <c r="L278" s="49">
        <f>H278-D278</f>
        <v>-122.87700000000012</v>
      </c>
      <c r="M278" s="49">
        <f>I278-D278</f>
        <v>-265.56600000000003</v>
      </c>
      <c r="P278" s="1"/>
    </row>
    <row r="279" spans="1:16" s="7" customFormat="1" ht="12.75" hidden="1">
      <c r="A279" s="21"/>
      <c r="B279" s="73" t="s">
        <v>279</v>
      </c>
      <c r="C279" s="36">
        <v>301.06</v>
      </c>
      <c r="D279" s="47">
        <f>C279*600*0.3/100</f>
        <v>541.9080000000001</v>
      </c>
      <c r="E279" s="48">
        <v>474.98</v>
      </c>
      <c r="F279" s="49">
        <f>E279*600*0.3/100</f>
        <v>854.964</v>
      </c>
      <c r="G279" s="49">
        <f>E279*600*0.2/100</f>
        <v>569.9760000000001</v>
      </c>
      <c r="H279" s="49">
        <f>E279*600*0.15/100</f>
        <v>427.48199999999997</v>
      </c>
      <c r="I279" s="49">
        <f>E279*600*0.1/100</f>
        <v>284.98800000000006</v>
      </c>
      <c r="J279" s="49">
        <f>F279-D279</f>
        <v>313.0559999999999</v>
      </c>
      <c r="K279" s="49">
        <f>G279-D279</f>
        <v>28.067999999999984</v>
      </c>
      <c r="L279" s="49">
        <f>H279-D279</f>
        <v>-114.42600000000016</v>
      </c>
      <c r="M279" s="49">
        <f>I279-D279</f>
        <v>-256.9200000000001</v>
      </c>
      <c r="P279" s="1"/>
    </row>
    <row r="280" spans="1:16" s="7" customFormat="1" ht="23.25">
      <c r="A280" s="21"/>
      <c r="B280" s="73" t="s">
        <v>280</v>
      </c>
      <c r="C280" s="36">
        <v>301.06</v>
      </c>
      <c r="D280" s="47">
        <f>C280*600*0.3/100</f>
        <v>541.9080000000001</v>
      </c>
      <c r="E280" s="48">
        <v>467.13</v>
      </c>
      <c r="F280" s="49">
        <f>E280*600*0.3/100</f>
        <v>840.8340000000001</v>
      </c>
      <c r="G280" s="49">
        <f>E280*600*0.2/100</f>
        <v>560.556</v>
      </c>
      <c r="H280" s="49">
        <f>E280*600*0.15/100</f>
        <v>420.417</v>
      </c>
      <c r="I280" s="49">
        <f>E280*600*0.1/100</f>
        <v>280.278</v>
      </c>
      <c r="J280" s="49">
        <f>F280-D280</f>
        <v>298.92599999999993</v>
      </c>
      <c r="K280" s="49">
        <f>G280-D280</f>
        <v>18.64799999999991</v>
      </c>
      <c r="L280" s="49">
        <f>H280-D280</f>
        <v>-121.49100000000016</v>
      </c>
      <c r="M280" s="49">
        <f>I280-D280</f>
        <v>-261.6300000000001</v>
      </c>
      <c r="P280" s="1"/>
    </row>
    <row r="281" spans="1:16" s="7" customFormat="1" ht="23.25">
      <c r="A281" s="21"/>
      <c r="B281" s="73" t="s">
        <v>281</v>
      </c>
      <c r="C281" s="36">
        <v>317.71</v>
      </c>
      <c r="D281" s="47">
        <f>C281*600*0.3/100</f>
        <v>571.8780000000002</v>
      </c>
      <c r="E281" s="48">
        <v>465.3</v>
      </c>
      <c r="F281" s="49">
        <f>E281*600*0.3/100</f>
        <v>837.5400000000002</v>
      </c>
      <c r="G281" s="49">
        <f>E281*600*0.2/100</f>
        <v>558.36</v>
      </c>
      <c r="H281" s="49">
        <f>E281*600*0.15/100</f>
        <v>418.77</v>
      </c>
      <c r="I281" s="49">
        <f>E281*600*0.1/100</f>
        <v>279.18</v>
      </c>
      <c r="J281" s="49">
        <f>F281-D281</f>
        <v>265.66200000000003</v>
      </c>
      <c r="K281" s="49">
        <f>G281-D281</f>
        <v>-13.518000000000143</v>
      </c>
      <c r="L281" s="49">
        <f>H281-D281</f>
        <v>-153.10800000000017</v>
      </c>
      <c r="M281" s="49">
        <f>I281-D281</f>
        <v>-292.69800000000015</v>
      </c>
      <c r="P281" s="1"/>
    </row>
    <row r="282" spans="1:16" s="7" customFormat="1" ht="23.25">
      <c r="A282" s="21"/>
      <c r="B282" s="73" t="s">
        <v>282</v>
      </c>
      <c r="C282" s="36">
        <v>309.78</v>
      </c>
      <c r="D282" s="47">
        <f>C282*600*0.3/100</f>
        <v>557.604</v>
      </c>
      <c r="E282" s="48">
        <v>476.66</v>
      </c>
      <c r="F282" s="49">
        <f>E282*600*0.3/100</f>
        <v>857.9880000000002</v>
      </c>
      <c r="G282" s="49">
        <f>E282*600*0.2/100</f>
        <v>571.9920000000001</v>
      </c>
      <c r="H282" s="49">
        <f>E282*600*0.15/100</f>
        <v>428.994</v>
      </c>
      <c r="I282" s="49">
        <f>E282*600*0.1/100</f>
        <v>285.99600000000004</v>
      </c>
      <c r="J282" s="49">
        <f>F282-D282</f>
        <v>300.3840000000001</v>
      </c>
      <c r="K282" s="49">
        <f>G282-D282</f>
        <v>14.388000000000034</v>
      </c>
      <c r="L282" s="49">
        <f>H282-D282</f>
        <v>-128.61</v>
      </c>
      <c r="M282" s="49">
        <f>I282-D282</f>
        <v>-271.608</v>
      </c>
      <c r="P282" s="1"/>
    </row>
    <row r="283" spans="1:16" s="7" customFormat="1" ht="23.25">
      <c r="A283" s="21"/>
      <c r="B283" s="73" t="s">
        <v>283</v>
      </c>
      <c r="C283" s="36">
        <v>301.06</v>
      </c>
      <c r="D283" s="47">
        <f>C283*600*0.3/100</f>
        <v>541.9080000000001</v>
      </c>
      <c r="E283" s="48">
        <v>468.23</v>
      </c>
      <c r="F283" s="49">
        <f>E283*600*0.3/100</f>
        <v>842.8140000000001</v>
      </c>
      <c r="G283" s="49">
        <f>E283*600*0.2/100</f>
        <v>561.8760000000001</v>
      </c>
      <c r="H283" s="49">
        <f>E283*600*0.15/100</f>
        <v>421.407</v>
      </c>
      <c r="I283" s="49">
        <f>E283*600*0.1/100</f>
        <v>280.93800000000005</v>
      </c>
      <c r="J283" s="49">
        <f>F283-D283</f>
        <v>300.90599999999995</v>
      </c>
      <c r="K283" s="49">
        <f>G283-D283</f>
        <v>19.96799999999996</v>
      </c>
      <c r="L283" s="49">
        <f>H283-D283</f>
        <v>-120.50100000000015</v>
      </c>
      <c r="M283" s="49">
        <f>I283-D283</f>
        <v>-260.9700000000001</v>
      </c>
      <c r="P283" s="1"/>
    </row>
    <row r="284" spans="1:16" s="7" customFormat="1" ht="23.25">
      <c r="A284" s="21"/>
      <c r="B284" s="73" t="s">
        <v>284</v>
      </c>
      <c r="C284" s="36">
        <v>301.06</v>
      </c>
      <c r="D284" s="47">
        <f>C284*600*0.3/100</f>
        <v>541.9080000000001</v>
      </c>
      <c r="E284" s="48">
        <v>475.98</v>
      </c>
      <c r="F284" s="49">
        <f>E284*600*0.3/100</f>
        <v>856.7640000000001</v>
      </c>
      <c r="G284" s="49">
        <f>E284*600*0.2/100</f>
        <v>571.176</v>
      </c>
      <c r="H284" s="49">
        <f>E284*600*0.15/100</f>
        <v>428.38199999999995</v>
      </c>
      <c r="I284" s="49">
        <f>E284*600*0.1/100</f>
        <v>285.588</v>
      </c>
      <c r="J284" s="49">
        <f>F284-D284</f>
        <v>314.856</v>
      </c>
      <c r="K284" s="49">
        <f>G284-D284</f>
        <v>29.267999999999915</v>
      </c>
      <c r="L284" s="49">
        <f>H284-D284</f>
        <v>-113.52600000000018</v>
      </c>
      <c r="M284" s="49">
        <f>I284-D284</f>
        <v>-256.3200000000001</v>
      </c>
      <c r="P284" s="1"/>
    </row>
    <row r="285" spans="1:16" s="7" customFormat="1" ht="23.25">
      <c r="A285" s="21"/>
      <c r="B285" s="73" t="s">
        <v>285</v>
      </c>
      <c r="C285" s="36">
        <v>310.86</v>
      </c>
      <c r="D285" s="47">
        <f>C285*600*0.3/100</f>
        <v>559.5480000000001</v>
      </c>
      <c r="E285" s="48">
        <v>479.04</v>
      </c>
      <c r="F285" s="49">
        <f>E285*600*0.3/100</f>
        <v>862.2720000000002</v>
      </c>
      <c r="G285" s="49">
        <f>E285*600*0.2/100</f>
        <v>574.8480000000001</v>
      </c>
      <c r="H285" s="49">
        <f>E285*600*0.15/100</f>
        <v>431.13599999999997</v>
      </c>
      <c r="I285" s="49">
        <f>E285*600*0.1/100</f>
        <v>287.42400000000004</v>
      </c>
      <c r="J285" s="49">
        <f>F285-D285</f>
        <v>302.72400000000005</v>
      </c>
      <c r="K285" s="49">
        <f>G285-D285</f>
        <v>15.299999999999955</v>
      </c>
      <c r="L285" s="49">
        <f>H285-D285</f>
        <v>-128.41200000000015</v>
      </c>
      <c r="M285" s="49">
        <f>I285-D285</f>
        <v>-272.1240000000001</v>
      </c>
      <c r="P285" s="1"/>
    </row>
    <row r="286" spans="1:16" s="7" customFormat="1" ht="23.25">
      <c r="A286" s="21"/>
      <c r="B286" s="73" t="s">
        <v>286</v>
      </c>
      <c r="C286" s="36">
        <v>310.86</v>
      </c>
      <c r="D286" s="47">
        <f>C286*600*0.3/100</f>
        <v>559.5480000000001</v>
      </c>
      <c r="E286" s="48">
        <v>479.15</v>
      </c>
      <c r="F286" s="49">
        <f>E286*600*0.3/100</f>
        <v>862.4700000000001</v>
      </c>
      <c r="G286" s="49">
        <f>E286*600*0.2/100</f>
        <v>574.98</v>
      </c>
      <c r="H286" s="49">
        <f>E286*600*0.15/100</f>
        <v>431.235</v>
      </c>
      <c r="I286" s="49">
        <f>E286*600*0.1/100</f>
        <v>287.49</v>
      </c>
      <c r="J286" s="49">
        <f>F286-D286</f>
        <v>302.922</v>
      </c>
      <c r="K286" s="49">
        <f>G286-D286</f>
        <v>15.431999999999903</v>
      </c>
      <c r="L286" s="49">
        <f>H286-D286</f>
        <v>-128.3130000000001</v>
      </c>
      <c r="M286" s="49">
        <f>I286-D286</f>
        <v>-272.0580000000001</v>
      </c>
      <c r="P286" s="1"/>
    </row>
    <row r="287" spans="1:16" s="7" customFormat="1" ht="12.75" hidden="1">
      <c r="A287" s="21"/>
      <c r="B287" s="73" t="s">
        <v>287</v>
      </c>
      <c r="C287" s="36">
        <v>305.8</v>
      </c>
      <c r="D287" s="47">
        <f>C287*600*0.3/100</f>
        <v>550.44</v>
      </c>
      <c r="E287" s="48">
        <v>476.65</v>
      </c>
      <c r="F287" s="49">
        <f>E287*600*0.3/100</f>
        <v>857.9700000000001</v>
      </c>
      <c r="G287" s="49">
        <f>E287*600*0.2/100</f>
        <v>571.98</v>
      </c>
      <c r="H287" s="49">
        <f>E287*600*0.15/100</f>
        <v>428.985</v>
      </c>
      <c r="I287" s="49">
        <f>E287*600*0.1/100</f>
        <v>285.99</v>
      </c>
      <c r="J287" s="49">
        <f>F287-D287</f>
        <v>307.5300000000001</v>
      </c>
      <c r="K287" s="49">
        <f>G287-D287</f>
        <v>21.539999999999964</v>
      </c>
      <c r="L287" s="49">
        <f>H287-D287</f>
        <v>-121.45500000000004</v>
      </c>
      <c r="M287" s="49">
        <f>I287-D287</f>
        <v>-264.45000000000005</v>
      </c>
      <c r="P287" s="1"/>
    </row>
    <row r="288" spans="1:16" s="7" customFormat="1" ht="23.25">
      <c r="A288" s="21"/>
      <c r="B288" s="73" t="s">
        <v>288</v>
      </c>
      <c r="C288" s="36">
        <v>292.62</v>
      </c>
      <c r="D288" s="47">
        <f>C288*600*0.3/100</f>
        <v>526.716</v>
      </c>
      <c r="E288" s="48">
        <v>476.65</v>
      </c>
      <c r="F288" s="49">
        <f>E288*600*0.3/100</f>
        <v>857.9700000000001</v>
      </c>
      <c r="G288" s="49">
        <f>E288*600*0.2/100</f>
        <v>571.98</v>
      </c>
      <c r="H288" s="49">
        <f>E288*600*0.15/100</f>
        <v>428.985</v>
      </c>
      <c r="I288" s="49">
        <f>E288*600*0.1/100</f>
        <v>285.99</v>
      </c>
      <c r="J288" s="49">
        <f>F288-D288</f>
        <v>331.25400000000013</v>
      </c>
      <c r="K288" s="49">
        <f>G288-D288</f>
        <v>45.26400000000001</v>
      </c>
      <c r="L288" s="49">
        <f>H288-D288</f>
        <v>-97.731</v>
      </c>
      <c r="M288" s="49">
        <f>I288-D288</f>
        <v>-240.726</v>
      </c>
      <c r="P288" s="1"/>
    </row>
    <row r="289" spans="1:16" s="7" customFormat="1" ht="23.25">
      <c r="A289" s="21"/>
      <c r="B289" s="73" t="s">
        <v>289</v>
      </c>
      <c r="C289" s="36">
        <v>305.8</v>
      </c>
      <c r="D289" s="47">
        <f>C289*600*0.3/100</f>
        <v>550.44</v>
      </c>
      <c r="E289" s="48">
        <v>474.02</v>
      </c>
      <c r="F289" s="49">
        <f>E289*600*0.3/100</f>
        <v>853.2360000000001</v>
      </c>
      <c r="G289" s="49">
        <f>E289*600*0.2/100</f>
        <v>568.8240000000001</v>
      </c>
      <c r="H289" s="49">
        <f>E289*600*0.15/100</f>
        <v>426.61799999999994</v>
      </c>
      <c r="I289" s="49">
        <f>E289*600*0.1/100</f>
        <v>284.41200000000003</v>
      </c>
      <c r="J289" s="49">
        <f>F289-D289</f>
        <v>302.79600000000005</v>
      </c>
      <c r="K289" s="49">
        <f>G289-D289</f>
        <v>18.384000000000015</v>
      </c>
      <c r="L289" s="49">
        <f>H289-D289</f>
        <v>-123.82200000000012</v>
      </c>
      <c r="M289" s="49">
        <f>I289-D289</f>
        <v>-266.028</v>
      </c>
      <c r="P289" s="1"/>
    </row>
    <row r="290" spans="1:16" s="7" customFormat="1" ht="23.25">
      <c r="A290" s="21"/>
      <c r="B290" s="73" t="s">
        <v>290</v>
      </c>
      <c r="C290" s="36">
        <v>301.06</v>
      </c>
      <c r="D290" s="47">
        <f>C290*600*0.3/100</f>
        <v>541.9080000000001</v>
      </c>
      <c r="E290" s="48">
        <v>474.98</v>
      </c>
      <c r="F290" s="49">
        <f>E290*600*0.3/100</f>
        <v>854.964</v>
      </c>
      <c r="G290" s="49">
        <f>E290*600*0.2/100</f>
        <v>569.9760000000001</v>
      </c>
      <c r="H290" s="49">
        <f>E290*600*0.15/100</f>
        <v>427.48199999999997</v>
      </c>
      <c r="I290" s="49">
        <f>E290*600*0.1/100</f>
        <v>284.98800000000006</v>
      </c>
      <c r="J290" s="49">
        <f>F290-D290</f>
        <v>313.0559999999999</v>
      </c>
      <c r="K290" s="49">
        <f>G290-D290</f>
        <v>28.067999999999984</v>
      </c>
      <c r="L290" s="49">
        <f>H290-D290</f>
        <v>-114.42600000000016</v>
      </c>
      <c r="M290" s="49">
        <f>I290-D290</f>
        <v>-256.9200000000001</v>
      </c>
      <c r="P290" s="1"/>
    </row>
    <row r="291" spans="1:16" s="7" customFormat="1" ht="23.25">
      <c r="A291" s="21"/>
      <c r="B291" s="73" t="s">
        <v>291</v>
      </c>
      <c r="C291" s="36">
        <v>176.57</v>
      </c>
      <c r="D291" s="47">
        <f>C291*600*0.3/100</f>
        <v>317.8260000000001</v>
      </c>
      <c r="E291" s="48">
        <v>475.66</v>
      </c>
      <c r="F291" s="49">
        <f>E291*600*0.3/100</f>
        <v>856.1880000000002</v>
      </c>
      <c r="G291" s="49">
        <f>E291*600*0.2/100</f>
        <v>570.792</v>
      </c>
      <c r="H291" s="49">
        <f>E291*600*0.15/100</f>
        <v>428.094</v>
      </c>
      <c r="I291" s="49">
        <f>E291*600*0.1/100</f>
        <v>285.396</v>
      </c>
      <c r="J291" s="49">
        <f>F291-D291</f>
        <v>538.3620000000001</v>
      </c>
      <c r="K291" s="49">
        <f>G291-D291</f>
        <v>252.96599999999995</v>
      </c>
      <c r="L291" s="49">
        <f>H291-D291</f>
        <v>110.26799999999992</v>
      </c>
      <c r="M291" s="49">
        <f>I291-D291</f>
        <v>-32.430000000000064</v>
      </c>
      <c r="P291" s="1"/>
    </row>
    <row r="292" spans="1:16" s="7" customFormat="1" ht="23.25">
      <c r="A292" s="21"/>
      <c r="B292" s="73" t="s">
        <v>292</v>
      </c>
      <c r="C292" s="36">
        <v>180.09</v>
      </c>
      <c r="D292" s="47">
        <f>C292*600*0.3/100</f>
        <v>324.16200000000003</v>
      </c>
      <c r="E292" s="48">
        <v>475.15</v>
      </c>
      <c r="F292" s="49">
        <f>E292*600*0.3/100</f>
        <v>855.2700000000001</v>
      </c>
      <c r="G292" s="49">
        <f>E292*600*0.2/100</f>
        <v>570.18</v>
      </c>
      <c r="H292" s="49">
        <f>E292*600*0.15/100</f>
        <v>427.635</v>
      </c>
      <c r="I292" s="49">
        <f>E292*600*0.1/100</f>
        <v>285.09</v>
      </c>
      <c r="J292" s="49">
        <f>F292-D292</f>
        <v>531.1080000000001</v>
      </c>
      <c r="K292" s="49">
        <f>G292-D292</f>
        <v>246.01799999999992</v>
      </c>
      <c r="L292" s="49">
        <f>H292-D292</f>
        <v>103.47299999999996</v>
      </c>
      <c r="M292" s="49">
        <f>I292-D292</f>
        <v>-39.07200000000006</v>
      </c>
      <c r="P292" s="1"/>
    </row>
    <row r="293" spans="1:16" s="7" customFormat="1" ht="23.25">
      <c r="A293" s="21"/>
      <c r="B293" s="73" t="s">
        <v>293</v>
      </c>
      <c r="C293" s="36">
        <v>195.62</v>
      </c>
      <c r="D293" s="47">
        <f>C293*600*0.3/100</f>
        <v>352.11600000000004</v>
      </c>
      <c r="E293" s="48">
        <v>476.3</v>
      </c>
      <c r="F293" s="49">
        <f>E293*600*0.3/100</f>
        <v>857.3400000000001</v>
      </c>
      <c r="G293" s="49">
        <f>E293*600*0.2/100</f>
        <v>571.56</v>
      </c>
      <c r="H293" s="49">
        <f>E293*600*0.15/100</f>
        <v>428.67</v>
      </c>
      <c r="I293" s="49">
        <f>E293*600*0.1/100</f>
        <v>285.78</v>
      </c>
      <c r="J293" s="49">
        <f>F293-D293</f>
        <v>505.2240000000001</v>
      </c>
      <c r="K293" s="49">
        <f>G293-D293</f>
        <v>219.4439999999999</v>
      </c>
      <c r="L293" s="49">
        <f>H293-D293</f>
        <v>76.55399999999997</v>
      </c>
      <c r="M293" s="49">
        <f>I293-D293</f>
        <v>-66.33600000000007</v>
      </c>
      <c r="P293" s="1"/>
    </row>
    <row r="294" spans="1:16" s="7" customFormat="1" ht="23.25">
      <c r="A294" s="21"/>
      <c r="B294" s="73" t="s">
        <v>294</v>
      </c>
      <c r="C294" s="36">
        <v>211.53</v>
      </c>
      <c r="D294" s="47">
        <f>C294*600*0.3/100</f>
        <v>380.7540000000001</v>
      </c>
      <c r="E294" s="48">
        <v>471.16</v>
      </c>
      <c r="F294" s="49">
        <f>E294*600*0.3/100</f>
        <v>848.0880000000002</v>
      </c>
      <c r="G294" s="49">
        <f>E294*600*0.2/100</f>
        <v>565.392</v>
      </c>
      <c r="H294" s="49">
        <f>E294*600*0.15/100</f>
        <v>424.04400000000004</v>
      </c>
      <c r="I294" s="49">
        <f>E294*600*0.1/100</f>
        <v>282.696</v>
      </c>
      <c r="J294" s="49">
        <f>F294-D294</f>
        <v>467.3340000000001</v>
      </c>
      <c r="K294" s="49">
        <f>G294-D294</f>
        <v>184.63799999999998</v>
      </c>
      <c r="L294" s="49">
        <f>H294-D294</f>
        <v>43.289999999999964</v>
      </c>
      <c r="M294" s="49">
        <f>I294-D294</f>
        <v>-98.05800000000005</v>
      </c>
      <c r="P294" s="1"/>
    </row>
    <row r="295" spans="1:16" s="7" customFormat="1" ht="23.25">
      <c r="A295" s="21"/>
      <c r="B295" s="73" t="s">
        <v>295</v>
      </c>
      <c r="C295" s="36">
        <v>201.8</v>
      </c>
      <c r="D295" s="47">
        <f>C295*600*0.3/100</f>
        <v>363.24000000000007</v>
      </c>
      <c r="E295" s="48">
        <v>477.05</v>
      </c>
      <c r="F295" s="49">
        <f>E295*600*0.3/100</f>
        <v>858.6900000000002</v>
      </c>
      <c r="G295" s="49">
        <f>E295*600*0.2/100</f>
        <v>572.46</v>
      </c>
      <c r="H295" s="49">
        <f>E295*600*0.15/100</f>
        <v>429.345</v>
      </c>
      <c r="I295" s="49">
        <f>E295*600*0.1/100</f>
        <v>286.23</v>
      </c>
      <c r="J295" s="49">
        <f>F295-D295</f>
        <v>495.4500000000001</v>
      </c>
      <c r="K295" s="49">
        <f>G295-D295</f>
        <v>209.21999999999997</v>
      </c>
      <c r="L295" s="49">
        <f>H295-D295</f>
        <v>66.10499999999996</v>
      </c>
      <c r="M295" s="49">
        <f>I295-D295</f>
        <v>-77.01000000000005</v>
      </c>
      <c r="P295" s="1"/>
    </row>
    <row r="296" spans="1:16" s="7" customFormat="1" ht="23.25">
      <c r="A296" s="21"/>
      <c r="B296" s="73" t="s">
        <v>296</v>
      </c>
      <c r="C296" s="36">
        <v>207.33</v>
      </c>
      <c r="D296" s="47">
        <f>C296*600*0.3/100</f>
        <v>373.1940000000001</v>
      </c>
      <c r="E296" s="48">
        <v>470.3</v>
      </c>
      <c r="F296" s="49">
        <f>E296*600*0.3/100</f>
        <v>846.5400000000002</v>
      </c>
      <c r="G296" s="49">
        <f>E296*600*0.2/100</f>
        <v>564.36</v>
      </c>
      <c r="H296" s="49">
        <f>E296*600*0.15/100</f>
        <v>423.27</v>
      </c>
      <c r="I296" s="49">
        <f>E296*600*0.1/100</f>
        <v>282.18</v>
      </c>
      <c r="J296" s="49">
        <f>F296-D296</f>
        <v>473.3460000000001</v>
      </c>
      <c r="K296" s="49">
        <f>G296-D296</f>
        <v>191.16599999999994</v>
      </c>
      <c r="L296" s="49">
        <f>H296-D296</f>
        <v>50.07599999999991</v>
      </c>
      <c r="M296" s="49">
        <f>I296-D296</f>
        <v>-91.01400000000007</v>
      </c>
      <c r="P296" s="1"/>
    </row>
    <row r="297" spans="1:16" s="7" customFormat="1" ht="23.25">
      <c r="A297" s="21"/>
      <c r="B297" s="73" t="s">
        <v>297</v>
      </c>
      <c r="C297" s="36">
        <v>170.28</v>
      </c>
      <c r="D297" s="47">
        <f>C297*600*0.3/100</f>
        <v>306.5040000000001</v>
      </c>
      <c r="E297" s="48">
        <v>476.53</v>
      </c>
      <c r="F297" s="49">
        <f>E297*600*0.3/100</f>
        <v>857.7540000000001</v>
      </c>
      <c r="G297" s="49">
        <f>E297*600*0.2/100</f>
        <v>571.836</v>
      </c>
      <c r="H297" s="49">
        <f>E297*600*0.15/100</f>
        <v>428.87699999999995</v>
      </c>
      <c r="I297" s="49">
        <f>E297*600*0.1/100</f>
        <v>285.918</v>
      </c>
      <c r="J297" s="49">
        <f>F297-D297</f>
        <v>551.25</v>
      </c>
      <c r="K297" s="49">
        <f>G297-D297</f>
        <v>265.33199999999994</v>
      </c>
      <c r="L297" s="49">
        <f>H297-D297</f>
        <v>122.37299999999988</v>
      </c>
      <c r="M297" s="49">
        <f>I297-D297</f>
        <v>-20.58600000000007</v>
      </c>
      <c r="P297" s="1"/>
    </row>
    <row r="298" spans="1:16" s="7" customFormat="1" ht="23.25">
      <c r="A298" s="21"/>
      <c r="B298" s="73" t="s">
        <v>298</v>
      </c>
      <c r="C298" s="36">
        <v>213.74</v>
      </c>
      <c r="D298" s="47">
        <f>C298*600*0.3/100</f>
        <v>384.732</v>
      </c>
      <c r="E298" s="48">
        <v>459.9</v>
      </c>
      <c r="F298" s="49">
        <f>E298*600*0.3/100</f>
        <v>827.8200000000002</v>
      </c>
      <c r="G298" s="49">
        <f>E298*600*0.2/100</f>
        <v>551.88</v>
      </c>
      <c r="H298" s="49">
        <f>E298*600*0.15/100</f>
        <v>413.91</v>
      </c>
      <c r="I298" s="49">
        <f>E298*600*0.1/100</f>
        <v>275.94</v>
      </c>
      <c r="J298" s="49">
        <f>F298-D298</f>
        <v>443.08800000000014</v>
      </c>
      <c r="K298" s="49">
        <f>G298-D298</f>
        <v>167.14799999999997</v>
      </c>
      <c r="L298" s="49">
        <f>H298-D298</f>
        <v>29.177999999999997</v>
      </c>
      <c r="M298" s="49">
        <f>I298-D298</f>
        <v>-108.79200000000003</v>
      </c>
      <c r="P298" s="1"/>
    </row>
    <row r="299" spans="1:16" s="7" customFormat="1" ht="23.25">
      <c r="A299" s="21"/>
      <c r="B299" s="73" t="s">
        <v>299</v>
      </c>
      <c r="C299" s="36">
        <v>213.74</v>
      </c>
      <c r="D299" s="47">
        <f>C299*600*0.3/100</f>
        <v>384.732</v>
      </c>
      <c r="E299" s="48">
        <v>450.21</v>
      </c>
      <c r="F299" s="49">
        <f>E299*600*0.3/100</f>
        <v>810.3780000000002</v>
      </c>
      <c r="G299" s="49">
        <f>E299*600*0.2/100</f>
        <v>540.2520000000001</v>
      </c>
      <c r="H299" s="49">
        <f>E299*600*0.15/100</f>
        <v>405.189</v>
      </c>
      <c r="I299" s="49">
        <f>E299*600*0.1/100</f>
        <v>270.12600000000003</v>
      </c>
      <c r="J299" s="49">
        <f>F299-D299</f>
        <v>425.64600000000013</v>
      </c>
      <c r="K299" s="49">
        <f>G299-D299</f>
        <v>155.52000000000004</v>
      </c>
      <c r="L299" s="49">
        <f>H299-D299</f>
        <v>20.456999999999994</v>
      </c>
      <c r="M299" s="49">
        <f>I299-D299</f>
        <v>-114.606</v>
      </c>
      <c r="P299" s="1"/>
    </row>
    <row r="300" spans="1:16" s="7" customFormat="1" ht="23.25">
      <c r="A300" s="21"/>
      <c r="B300" s="73" t="s">
        <v>300</v>
      </c>
      <c r="C300" s="36">
        <v>199.24</v>
      </c>
      <c r="D300" s="47">
        <f>C300*600*0.3/100</f>
        <v>358.63200000000006</v>
      </c>
      <c r="E300" s="48">
        <v>476.58</v>
      </c>
      <c r="F300" s="49">
        <f>E300*600*0.3/100</f>
        <v>857.844</v>
      </c>
      <c r="G300" s="49">
        <f>E300*600*0.2/100</f>
        <v>571.8960000000001</v>
      </c>
      <c r="H300" s="49">
        <f>E300*600*0.15/100</f>
        <v>428.92199999999997</v>
      </c>
      <c r="I300" s="49">
        <f>E300*600*0.1/100</f>
        <v>285.94800000000004</v>
      </c>
      <c r="J300" s="49">
        <f>F300-D300</f>
        <v>499.212</v>
      </c>
      <c r="K300" s="49">
        <f>G300-D300</f>
        <v>213.264</v>
      </c>
      <c r="L300" s="49">
        <f>H300-D300</f>
        <v>70.2899999999999</v>
      </c>
      <c r="M300" s="49">
        <f>I300-D300</f>
        <v>-72.68400000000003</v>
      </c>
      <c r="P300" s="1"/>
    </row>
    <row r="301" spans="1:16" s="7" customFormat="1" ht="12.75">
      <c r="A301" s="21"/>
      <c r="B301" s="73" t="s">
        <v>301</v>
      </c>
      <c r="C301" s="36">
        <v>245.3</v>
      </c>
      <c r="D301" s="47">
        <f>C301*600*0.3/100</f>
        <v>441.5400000000001</v>
      </c>
      <c r="E301" s="48">
        <v>563.23</v>
      </c>
      <c r="F301" s="49">
        <f>E301*600*0.3/100</f>
        <v>1013.8140000000001</v>
      </c>
      <c r="G301" s="49">
        <f>E301*600*0.2/100</f>
        <v>675.8760000000001</v>
      </c>
      <c r="H301" s="49">
        <f>E301*600*0.15/100</f>
        <v>506.907</v>
      </c>
      <c r="I301" s="49">
        <f>E301*600*0.1/100</f>
        <v>337.93800000000005</v>
      </c>
      <c r="J301" s="49">
        <f>F301-D301</f>
        <v>572.274</v>
      </c>
      <c r="K301" s="49">
        <f>G301-D301</f>
        <v>234.336</v>
      </c>
      <c r="L301" s="49">
        <f>H301-D301</f>
        <v>65.3669999999999</v>
      </c>
      <c r="M301" s="49">
        <f>I301-D301</f>
        <v>-103.60200000000003</v>
      </c>
      <c r="P301" s="1"/>
    </row>
    <row r="302" spans="1:16" s="7" customFormat="1" ht="12.75">
      <c r="A302" s="21"/>
      <c r="B302" s="73" t="s">
        <v>302</v>
      </c>
      <c r="C302" s="36">
        <v>300</v>
      </c>
      <c r="D302" s="47">
        <f>C302*600*0.3/100</f>
        <v>540.0000000000001</v>
      </c>
      <c r="E302" s="48">
        <v>565.34</v>
      </c>
      <c r="F302" s="49">
        <f>E302*600*0.3/100</f>
        <v>1017.6120000000001</v>
      </c>
      <c r="G302" s="49">
        <f>E302*600*0.2/100</f>
        <v>678.408</v>
      </c>
      <c r="H302" s="49">
        <f>E302*600*0.15/100</f>
        <v>508.806</v>
      </c>
      <c r="I302" s="49">
        <f>E302*600*0.1/100</f>
        <v>339.204</v>
      </c>
      <c r="J302" s="49">
        <f>F302-D302</f>
        <v>477.61199999999997</v>
      </c>
      <c r="K302" s="49">
        <f>G302-D302</f>
        <v>138.4079999999999</v>
      </c>
      <c r="L302" s="49">
        <f>H302-D302</f>
        <v>-31.19400000000013</v>
      </c>
      <c r="M302" s="49">
        <f>I302-D302</f>
        <v>-200.7960000000001</v>
      </c>
      <c r="P302" s="1"/>
    </row>
    <row r="303" spans="1:16" s="7" customFormat="1" ht="12.75">
      <c r="A303" s="21"/>
      <c r="B303" s="73"/>
      <c r="C303" s="36"/>
      <c r="D303" s="47"/>
      <c r="E303" s="48"/>
      <c r="F303" s="49"/>
      <c r="G303" s="49"/>
      <c r="H303" s="49"/>
      <c r="I303" s="49"/>
      <c r="J303" s="49"/>
      <c r="K303" s="49"/>
      <c r="L303" s="49"/>
      <c r="M303" s="49"/>
      <c r="P303" s="1"/>
    </row>
    <row r="304" spans="1:16" s="7" customFormat="1" ht="23.25">
      <c r="A304" s="21"/>
      <c r="B304" s="74" t="s">
        <v>374</v>
      </c>
      <c r="C304" s="36"/>
      <c r="D304" s="47"/>
      <c r="E304" s="41"/>
      <c r="F304" s="49"/>
      <c r="G304" s="49"/>
      <c r="H304" s="49"/>
      <c r="I304" s="49"/>
      <c r="J304" s="49"/>
      <c r="K304" s="49"/>
      <c r="L304" s="49"/>
      <c r="M304" s="49"/>
      <c r="P304" s="1"/>
    </row>
    <row r="305" spans="1:16" s="7" customFormat="1" ht="23.25">
      <c r="A305" s="21"/>
      <c r="B305" s="73" t="s">
        <v>304</v>
      </c>
      <c r="C305" s="36">
        <v>80.63</v>
      </c>
      <c r="D305" s="47">
        <f>C305*600*0.3/100</f>
        <v>145.13400000000001</v>
      </c>
      <c r="E305" s="48">
        <v>173.47</v>
      </c>
      <c r="F305" s="49">
        <f>E305*600*0.3/100</f>
        <v>312.24600000000004</v>
      </c>
      <c r="G305" s="49">
        <f>E305*600*0.2/100</f>
        <v>208.16400000000002</v>
      </c>
      <c r="H305" s="49">
        <f>E305*600*0.15/100</f>
        <v>156.123</v>
      </c>
      <c r="I305" s="49">
        <f>E305*600*0.1/100</f>
        <v>104.08200000000001</v>
      </c>
      <c r="J305" s="49">
        <f>F305-D305</f>
        <v>167.11200000000002</v>
      </c>
      <c r="K305" s="49">
        <f>G305-D305</f>
        <v>63.03</v>
      </c>
      <c r="L305" s="49">
        <f>H305-D305</f>
        <v>10.988999999999976</v>
      </c>
      <c r="M305" s="49">
        <f>I305-D305</f>
        <v>-41.05200000000001</v>
      </c>
      <c r="P305" s="1"/>
    </row>
    <row r="306" spans="1:16" s="7" customFormat="1" ht="23.25">
      <c r="A306" s="21"/>
      <c r="B306" s="73" t="s">
        <v>305</v>
      </c>
      <c r="C306" s="36">
        <v>74.58</v>
      </c>
      <c r="D306" s="47">
        <f>C306*600*0.3/100</f>
        <v>134.24400000000003</v>
      </c>
      <c r="E306" s="48">
        <v>163.59</v>
      </c>
      <c r="F306" s="49">
        <f>E306*600*0.3/100</f>
        <v>294.46200000000005</v>
      </c>
      <c r="G306" s="49">
        <f>E306*600*0.2/100</f>
        <v>196.308</v>
      </c>
      <c r="H306" s="49">
        <f>E306*600*0.15/100</f>
        <v>147.231</v>
      </c>
      <c r="I306" s="49">
        <f>E306*600*0.1/100</f>
        <v>98.154</v>
      </c>
      <c r="J306" s="49">
        <f>F306-D306</f>
        <v>160.21800000000002</v>
      </c>
      <c r="K306" s="49">
        <f>G306-D306</f>
        <v>62.063999999999965</v>
      </c>
      <c r="L306" s="49">
        <f>H306-D306</f>
        <v>12.986999999999966</v>
      </c>
      <c r="M306" s="49">
        <f>I306-D306</f>
        <v>-36.09000000000003</v>
      </c>
      <c r="P306" s="1"/>
    </row>
    <row r="307" spans="1:16" s="7" customFormat="1" ht="23.25">
      <c r="A307" s="21"/>
      <c r="B307" s="73" t="s">
        <v>306</v>
      </c>
      <c r="C307" s="36">
        <v>58.58</v>
      </c>
      <c r="D307" s="47">
        <f>C307*600*0.3/100</f>
        <v>105.44400000000002</v>
      </c>
      <c r="E307" s="48">
        <v>134.8</v>
      </c>
      <c r="F307" s="49">
        <f>E307*600*0.3/100</f>
        <v>242.64000000000004</v>
      </c>
      <c r="G307" s="49">
        <f>E307*600*0.2/100</f>
        <v>161.76</v>
      </c>
      <c r="H307" s="49">
        <f>E307*600*0.15/100</f>
        <v>121.32</v>
      </c>
      <c r="I307" s="49">
        <f>E307*600*0.1/100</f>
        <v>80.88</v>
      </c>
      <c r="J307" s="49">
        <f>F307-D307</f>
        <v>137.19600000000003</v>
      </c>
      <c r="K307" s="49">
        <f>G307-D307</f>
        <v>56.315999999999974</v>
      </c>
      <c r="L307" s="49">
        <f>H307-D307</f>
        <v>15.875999999999976</v>
      </c>
      <c r="M307" s="49">
        <f>I307-D307</f>
        <v>-24.56400000000002</v>
      </c>
      <c r="P307" s="1"/>
    </row>
    <row r="308" spans="1:16" s="7" customFormat="1" ht="23.25">
      <c r="A308" s="21"/>
      <c r="B308" s="73" t="s">
        <v>307</v>
      </c>
      <c r="C308" s="36">
        <v>64.83</v>
      </c>
      <c r="D308" s="47">
        <f>C308*600*0.3/100</f>
        <v>116.69400000000002</v>
      </c>
      <c r="E308" s="48">
        <v>159</v>
      </c>
      <c r="F308" s="49">
        <f>E308*600*0.3/100</f>
        <v>286.20000000000005</v>
      </c>
      <c r="G308" s="49">
        <f>E308*600*0.2/100</f>
        <v>190.8</v>
      </c>
      <c r="H308" s="49">
        <f>E308*600*0.15/100</f>
        <v>143.1</v>
      </c>
      <c r="I308" s="49">
        <f>E308*600*0.1/100</f>
        <v>95.4</v>
      </c>
      <c r="J308" s="49">
        <f>F308-D308</f>
        <v>169.50600000000003</v>
      </c>
      <c r="K308" s="49">
        <f>G308-D308</f>
        <v>74.106</v>
      </c>
      <c r="L308" s="49">
        <f>H308-D308</f>
        <v>26.405999999999977</v>
      </c>
      <c r="M308" s="49">
        <f>I308-D308</f>
        <v>-21.29400000000001</v>
      </c>
      <c r="P308" s="1"/>
    </row>
    <row r="309" spans="1:16" s="7" customFormat="1" ht="12.75" hidden="1">
      <c r="A309" s="21"/>
      <c r="B309" s="73" t="s">
        <v>308</v>
      </c>
      <c r="C309" s="36">
        <v>71.21</v>
      </c>
      <c r="D309" s="47">
        <f>C309*600*0.3/100</f>
        <v>128.178</v>
      </c>
      <c r="E309" s="48"/>
      <c r="F309" s="49">
        <f>E309*600*0.3/100</f>
        <v>0</v>
      </c>
      <c r="G309" s="49">
        <f>E309*600*0.2/100</f>
        <v>0</v>
      </c>
      <c r="H309" s="49">
        <f>E309*600*0.15/100</f>
        <v>0</v>
      </c>
      <c r="I309" s="49">
        <f>E309*600*0.1/100</f>
        <v>0</v>
      </c>
      <c r="J309" s="49">
        <f>F309-D309</f>
        <v>-128.178</v>
      </c>
      <c r="K309" s="49">
        <f>G309-D309</f>
        <v>-128.178</v>
      </c>
      <c r="L309" s="49">
        <f>H309-D309</f>
        <v>-128.178</v>
      </c>
      <c r="M309" s="49">
        <f>I309-D309</f>
        <v>-128.178</v>
      </c>
      <c r="P309" s="1"/>
    </row>
    <row r="310" spans="1:16" s="7" customFormat="1" ht="12.75">
      <c r="A310" s="21"/>
      <c r="B310" s="73"/>
      <c r="C310" s="36"/>
      <c r="D310" s="47"/>
      <c r="E310" s="48"/>
      <c r="F310" s="49"/>
      <c r="G310" s="49"/>
      <c r="H310" s="49"/>
      <c r="I310" s="49"/>
      <c r="J310" s="49"/>
      <c r="K310" s="49"/>
      <c r="L310" s="49"/>
      <c r="M310" s="49"/>
      <c r="P310" s="1"/>
    </row>
    <row r="311" spans="1:16" s="7" customFormat="1" ht="23.25">
      <c r="A311" s="21"/>
      <c r="B311" s="74" t="s">
        <v>375</v>
      </c>
      <c r="C311" s="36"/>
      <c r="D311" s="47"/>
      <c r="E311" s="41"/>
      <c r="F311" s="49"/>
      <c r="G311" s="49"/>
      <c r="H311" s="49"/>
      <c r="I311" s="49"/>
      <c r="J311" s="49"/>
      <c r="K311" s="49"/>
      <c r="L311" s="49"/>
      <c r="M311" s="49"/>
      <c r="P311" s="1"/>
    </row>
    <row r="312" spans="1:16" s="7" customFormat="1" ht="23.25">
      <c r="A312" s="21"/>
      <c r="B312" s="73" t="s">
        <v>310</v>
      </c>
      <c r="C312" s="36">
        <v>19.85</v>
      </c>
      <c r="D312" s="47">
        <f>C312*600*0.3/100</f>
        <v>35.730000000000004</v>
      </c>
      <c r="E312" s="48">
        <v>72.49</v>
      </c>
      <c r="F312" s="49">
        <f>E312*600*0.3/100</f>
        <v>130.48200000000003</v>
      </c>
      <c r="G312" s="49">
        <f>E312*600*0.2/100</f>
        <v>86.98800000000001</v>
      </c>
      <c r="H312" s="49">
        <f>E312*600*0.15/100</f>
        <v>65.241</v>
      </c>
      <c r="I312" s="49">
        <f>E312*600*0.1/100</f>
        <v>43.49400000000001</v>
      </c>
      <c r="J312" s="49">
        <f>F312-D312</f>
        <v>94.75200000000002</v>
      </c>
      <c r="K312" s="49">
        <f>G312-D312</f>
        <v>51.25800000000001</v>
      </c>
      <c r="L312" s="49">
        <f>H312-D312</f>
        <v>29.510999999999996</v>
      </c>
      <c r="M312" s="49">
        <f>I312-D312</f>
        <v>7.764000000000003</v>
      </c>
      <c r="P312" s="1"/>
    </row>
    <row r="313" spans="1:16" s="7" customFormat="1" ht="23.25">
      <c r="A313" s="21"/>
      <c r="B313" s="73" t="s">
        <v>311</v>
      </c>
      <c r="C313" s="36">
        <v>19.86</v>
      </c>
      <c r="D313" s="47">
        <f>C313*600*0.3/100</f>
        <v>35.748000000000005</v>
      </c>
      <c r="E313" s="48">
        <v>65.16</v>
      </c>
      <c r="F313" s="49">
        <f>E313*600*0.3/100</f>
        <v>117.28800000000001</v>
      </c>
      <c r="G313" s="49">
        <f>E313*600*0.2/100</f>
        <v>78.19200000000001</v>
      </c>
      <c r="H313" s="49">
        <f>E313*600*0.15/100</f>
        <v>58.644</v>
      </c>
      <c r="I313" s="49">
        <f>E313*600*0.1/100</f>
        <v>39.096000000000004</v>
      </c>
      <c r="J313" s="49">
        <f>F313-D313</f>
        <v>81.54</v>
      </c>
      <c r="K313" s="49">
        <f>G313-D313</f>
        <v>42.444</v>
      </c>
      <c r="L313" s="49">
        <f>H313-D313</f>
        <v>22.895999999999994</v>
      </c>
      <c r="M313" s="49">
        <f>I313-D313</f>
        <v>3.347999999999999</v>
      </c>
      <c r="P313" s="1"/>
    </row>
    <row r="314" spans="1:16" s="7" customFormat="1" ht="23.25">
      <c r="A314" s="21"/>
      <c r="B314" s="73" t="s">
        <v>312</v>
      </c>
      <c r="C314" s="36">
        <v>19.86</v>
      </c>
      <c r="D314" s="47">
        <f>C314*600*0.3/100</f>
        <v>35.748000000000005</v>
      </c>
      <c r="E314" s="48">
        <v>71.77</v>
      </c>
      <c r="F314" s="49">
        <f>E314*600*0.3/100</f>
        <v>129.18600000000004</v>
      </c>
      <c r="G314" s="49">
        <f>E314*600*0.2/100</f>
        <v>86.124</v>
      </c>
      <c r="H314" s="49">
        <f>E314*600*0.15/100</f>
        <v>64.593</v>
      </c>
      <c r="I314" s="49">
        <f>E314*600*0.1/100</f>
        <v>43.062</v>
      </c>
      <c r="J314" s="49">
        <f>F314-D314</f>
        <v>93.43800000000003</v>
      </c>
      <c r="K314" s="49">
        <f>G314-D314</f>
        <v>50.37599999999999</v>
      </c>
      <c r="L314" s="49">
        <f>H314-D314</f>
        <v>28.845</v>
      </c>
      <c r="M314" s="49">
        <f>I314-D314</f>
        <v>7.313999999999993</v>
      </c>
      <c r="P314" s="1"/>
    </row>
    <row r="315" spans="1:16" s="7" customFormat="1" ht="23.25">
      <c r="A315" s="21"/>
      <c r="B315" s="73" t="s">
        <v>313</v>
      </c>
      <c r="C315" s="36">
        <v>20.33</v>
      </c>
      <c r="D315" s="47">
        <f>C315*600*0.3/100</f>
        <v>36.594</v>
      </c>
      <c r="E315" s="48">
        <v>79.87</v>
      </c>
      <c r="F315" s="49">
        <f>E315*600*0.3/100</f>
        <v>143.76600000000002</v>
      </c>
      <c r="G315" s="49">
        <f>E315*600*0.2/100</f>
        <v>95.844</v>
      </c>
      <c r="H315" s="49">
        <f>E315*600*0.15/100</f>
        <v>71.883</v>
      </c>
      <c r="I315" s="49">
        <f>E315*600*0.1/100</f>
        <v>47.922</v>
      </c>
      <c r="J315" s="49">
        <f>F315-D315</f>
        <v>107.17200000000003</v>
      </c>
      <c r="K315" s="49">
        <f>G315-D315</f>
        <v>59.24999999999999</v>
      </c>
      <c r="L315" s="49">
        <f>H315-D315</f>
        <v>35.288999999999994</v>
      </c>
      <c r="M315" s="49">
        <f>I315-D315</f>
        <v>11.327999999999996</v>
      </c>
      <c r="P315" s="1"/>
    </row>
    <row r="316" spans="1:16" s="7" customFormat="1" ht="23.25">
      <c r="A316" s="21"/>
      <c r="B316" s="73" t="s">
        <v>314</v>
      </c>
      <c r="C316" s="36">
        <v>19.97</v>
      </c>
      <c r="D316" s="47">
        <f>C316*600*0.3/100</f>
        <v>35.946000000000005</v>
      </c>
      <c r="E316" s="48">
        <v>79.21</v>
      </c>
      <c r="F316" s="49">
        <f>E316*600*0.3/100</f>
        <v>142.578</v>
      </c>
      <c r="G316" s="49">
        <f>E316*600*0.2/100</f>
        <v>95.05199999999999</v>
      </c>
      <c r="H316" s="49">
        <f>E316*600*0.15/100</f>
        <v>71.28899999999999</v>
      </c>
      <c r="I316" s="49">
        <f>E316*600*0.1/100</f>
        <v>47.525999999999996</v>
      </c>
      <c r="J316" s="49">
        <f>F316-D316</f>
        <v>106.632</v>
      </c>
      <c r="K316" s="49">
        <f>G316-D316</f>
        <v>59.10599999999999</v>
      </c>
      <c r="L316" s="49">
        <f>H316-D316</f>
        <v>35.34299999999998</v>
      </c>
      <c r="M316" s="49">
        <f>I316-D316</f>
        <v>11.579999999999991</v>
      </c>
      <c r="P316" s="1"/>
    </row>
    <row r="317" spans="1:16" s="7" customFormat="1" ht="23.25">
      <c r="A317" s="21"/>
      <c r="B317" s="73" t="s">
        <v>315</v>
      </c>
      <c r="C317" s="36">
        <v>19.85</v>
      </c>
      <c r="D317" s="47">
        <f>C317*600*0.3/100</f>
        <v>35.730000000000004</v>
      </c>
      <c r="E317" s="48">
        <v>79.14</v>
      </c>
      <c r="F317" s="49">
        <f>E317*600*0.3/100</f>
        <v>142.45200000000003</v>
      </c>
      <c r="G317" s="49">
        <f>E317*600*0.2/100</f>
        <v>94.96800000000002</v>
      </c>
      <c r="H317" s="49">
        <f>E317*600*0.15/100</f>
        <v>71.226</v>
      </c>
      <c r="I317" s="49">
        <f>E317*600*0.1/100</f>
        <v>47.48400000000001</v>
      </c>
      <c r="J317" s="49">
        <f>F317-D317</f>
        <v>106.72200000000002</v>
      </c>
      <c r="K317" s="49">
        <f>G317-D317</f>
        <v>59.238000000000014</v>
      </c>
      <c r="L317" s="49">
        <f>H317-D317</f>
        <v>35.495999999999995</v>
      </c>
      <c r="M317" s="49">
        <f>I317-D317</f>
        <v>11.754000000000005</v>
      </c>
      <c r="P317" s="1"/>
    </row>
    <row r="318" spans="1:16" s="7" customFormat="1" ht="23.25">
      <c r="A318" s="21"/>
      <c r="B318" s="73" t="s">
        <v>316</v>
      </c>
      <c r="C318" s="36">
        <v>18.18</v>
      </c>
      <c r="D318" s="47">
        <f>C318*600*0.3/100</f>
        <v>32.724000000000004</v>
      </c>
      <c r="E318" s="48">
        <v>73.22</v>
      </c>
      <c r="F318" s="49">
        <f>E318*600*0.3/100</f>
        <v>131.79600000000002</v>
      </c>
      <c r="G318" s="49">
        <f>E318*600*0.2/100</f>
        <v>87.86399999999999</v>
      </c>
      <c r="H318" s="49">
        <f>E318*600*0.15/100</f>
        <v>65.898</v>
      </c>
      <c r="I318" s="49">
        <f>E318*600*0.1/100</f>
        <v>43.931999999999995</v>
      </c>
      <c r="J318" s="49">
        <f>F318-D318</f>
        <v>99.07200000000002</v>
      </c>
      <c r="K318" s="49">
        <f>G318-D318</f>
        <v>55.139999999999986</v>
      </c>
      <c r="L318" s="49">
        <f>H318-D318</f>
        <v>33.17399999999999</v>
      </c>
      <c r="M318" s="49">
        <f>I318-D318</f>
        <v>11.207999999999991</v>
      </c>
      <c r="P318" s="1"/>
    </row>
    <row r="319" spans="1:16" s="7" customFormat="1" ht="23.25">
      <c r="A319" s="21"/>
      <c r="B319" s="73" t="s">
        <v>317</v>
      </c>
      <c r="C319" s="36">
        <v>19.84</v>
      </c>
      <c r="D319" s="47">
        <f>C319*600*0.3/100</f>
        <v>35.71200000000001</v>
      </c>
      <c r="E319" s="48">
        <v>78.82</v>
      </c>
      <c r="F319" s="49">
        <f>E319*600*0.3/100</f>
        <v>141.876</v>
      </c>
      <c r="G319" s="49">
        <f>E319*600*0.2/100</f>
        <v>94.584</v>
      </c>
      <c r="H319" s="49">
        <f>E319*600*0.15/100</f>
        <v>70.93799999999999</v>
      </c>
      <c r="I319" s="49">
        <f>E319*600*0.1/100</f>
        <v>47.292</v>
      </c>
      <c r="J319" s="49">
        <f>F319-D319</f>
        <v>106.16399999999999</v>
      </c>
      <c r="K319" s="49">
        <f>G319-D319</f>
        <v>58.87199999999999</v>
      </c>
      <c r="L319" s="49">
        <f>H319-D319</f>
        <v>35.22599999999998</v>
      </c>
      <c r="M319" s="49">
        <f>I319-D319</f>
        <v>11.579999999999991</v>
      </c>
      <c r="P319" s="1"/>
    </row>
    <row r="320" spans="1:16" s="7" customFormat="1" ht="23.25">
      <c r="A320" s="21"/>
      <c r="B320" s="73" t="s">
        <v>318</v>
      </c>
      <c r="C320" s="36">
        <v>17.04</v>
      </c>
      <c r="D320" s="47">
        <f>C320*600*0.3/100</f>
        <v>30.672000000000004</v>
      </c>
      <c r="E320" s="48">
        <v>70.14</v>
      </c>
      <c r="F320" s="49">
        <f>E320*600*0.3/100</f>
        <v>126.25200000000002</v>
      </c>
      <c r="G320" s="49">
        <f>E320*600*0.2/100</f>
        <v>84.168</v>
      </c>
      <c r="H320" s="49">
        <f>E320*600*0.15/100</f>
        <v>63.126</v>
      </c>
      <c r="I320" s="49">
        <f>E320*600*0.1/100</f>
        <v>42.084</v>
      </c>
      <c r="J320" s="49">
        <f>F320-D320</f>
        <v>95.58000000000001</v>
      </c>
      <c r="K320" s="49">
        <f>G320-D320</f>
        <v>53.496</v>
      </c>
      <c r="L320" s="49">
        <f>H320-D320</f>
        <v>32.45399999999999</v>
      </c>
      <c r="M320" s="49">
        <f>I320-D320</f>
        <v>11.411999999999999</v>
      </c>
      <c r="P320" s="1"/>
    </row>
    <row r="321" spans="1:16" s="7" customFormat="1" ht="23.25">
      <c r="A321" s="21"/>
      <c r="B321" s="73" t="s">
        <v>319</v>
      </c>
      <c r="C321" s="36">
        <v>20.14</v>
      </c>
      <c r="D321" s="47">
        <f>C321*600*0.3/100</f>
        <v>36.25200000000001</v>
      </c>
      <c r="E321" s="48">
        <v>77.85</v>
      </c>
      <c r="F321" s="49">
        <f>E321*600*0.3/100</f>
        <v>140.13000000000002</v>
      </c>
      <c r="G321" s="49">
        <f>E321*600*0.2/100</f>
        <v>93.42</v>
      </c>
      <c r="H321" s="49">
        <f>E321*600*0.15/100</f>
        <v>70.065</v>
      </c>
      <c r="I321" s="49">
        <f>E321*600*0.1/100</f>
        <v>46.71</v>
      </c>
      <c r="J321" s="49">
        <f>F321-D321</f>
        <v>103.87800000000001</v>
      </c>
      <c r="K321" s="49">
        <f>G321-D321</f>
        <v>57.16799999999999</v>
      </c>
      <c r="L321" s="49">
        <f>H321-D321</f>
        <v>33.81299999999999</v>
      </c>
      <c r="M321" s="49">
        <f>I321-D321</f>
        <v>10.457999999999991</v>
      </c>
      <c r="P321" s="1"/>
    </row>
    <row r="322" spans="1:16" s="7" customFormat="1" ht="23.25">
      <c r="A322" s="21"/>
      <c r="B322" s="73" t="s">
        <v>320</v>
      </c>
      <c r="C322" s="36">
        <v>20.41</v>
      </c>
      <c r="D322" s="47">
        <f>C322*600*0.3/100</f>
        <v>36.73800000000001</v>
      </c>
      <c r="E322" s="48">
        <v>82.85</v>
      </c>
      <c r="F322" s="49">
        <f>E322*600*0.3/100</f>
        <v>149.13000000000002</v>
      </c>
      <c r="G322" s="49">
        <f>E322*600*0.2/100</f>
        <v>99.42</v>
      </c>
      <c r="H322" s="49">
        <f>E322*600*0.15/100</f>
        <v>74.565</v>
      </c>
      <c r="I322" s="49">
        <f>E322*600*0.1/100</f>
        <v>49.71</v>
      </c>
      <c r="J322" s="49">
        <f>F322-D322</f>
        <v>112.39200000000002</v>
      </c>
      <c r="K322" s="49">
        <f>G322-D322</f>
        <v>62.681999999999995</v>
      </c>
      <c r="L322" s="49">
        <f>H322-D322</f>
        <v>37.82699999999999</v>
      </c>
      <c r="M322" s="49">
        <f>I322-D322</f>
        <v>12.971999999999994</v>
      </c>
      <c r="P322" s="1"/>
    </row>
    <row r="323" spans="1:16" s="7" customFormat="1" ht="23.25">
      <c r="A323" s="21"/>
      <c r="B323" s="73" t="s">
        <v>321</v>
      </c>
      <c r="C323" s="36">
        <v>20.15</v>
      </c>
      <c r="D323" s="47">
        <f>C323*600*0.3/100</f>
        <v>36.27</v>
      </c>
      <c r="E323" s="48">
        <v>79.77</v>
      </c>
      <c r="F323" s="49">
        <f>E323*600*0.3/100</f>
        <v>143.586</v>
      </c>
      <c r="G323" s="49">
        <f>E323*600*0.2/100</f>
        <v>95.72399999999999</v>
      </c>
      <c r="H323" s="49">
        <f>E323*600*0.15/100</f>
        <v>71.793</v>
      </c>
      <c r="I323" s="49">
        <f>E323*600*0.1/100</f>
        <v>47.861999999999995</v>
      </c>
      <c r="J323" s="49">
        <f>F323-D323</f>
        <v>107.316</v>
      </c>
      <c r="K323" s="49">
        <f>G323-D323</f>
        <v>59.453999999999986</v>
      </c>
      <c r="L323" s="49">
        <f>H323-D323</f>
        <v>35.523</v>
      </c>
      <c r="M323" s="49">
        <f>I323-D323</f>
        <v>11.591999999999992</v>
      </c>
      <c r="P323" s="1"/>
    </row>
    <row r="324" spans="1:16" s="7" customFormat="1" ht="23.25">
      <c r="A324" s="21"/>
      <c r="B324" s="73" t="s">
        <v>322</v>
      </c>
      <c r="C324" s="36">
        <v>20.03</v>
      </c>
      <c r="D324" s="47">
        <f>C324*600*0.3/100</f>
        <v>36.054</v>
      </c>
      <c r="E324" s="48">
        <v>77.9</v>
      </c>
      <c r="F324" s="49">
        <f>E324*600*0.3/100</f>
        <v>140.22000000000003</v>
      </c>
      <c r="G324" s="49">
        <f>E324*600*0.2/100</f>
        <v>93.48</v>
      </c>
      <c r="H324" s="49">
        <f>E324*600*0.15/100</f>
        <v>70.11</v>
      </c>
      <c r="I324" s="49">
        <f>E324*600*0.1/100</f>
        <v>46.74</v>
      </c>
      <c r="J324" s="49">
        <f>F324-D324</f>
        <v>104.16600000000003</v>
      </c>
      <c r="K324" s="49">
        <f>G324-D324</f>
        <v>57.426</v>
      </c>
      <c r="L324" s="49">
        <f>H324-D324</f>
        <v>34.056</v>
      </c>
      <c r="M324" s="49">
        <f>I324-D324</f>
        <v>10.686</v>
      </c>
      <c r="P324" s="1"/>
    </row>
    <row r="325" spans="1:16" s="7" customFormat="1" ht="23.25">
      <c r="A325" s="21"/>
      <c r="B325" s="73" t="s">
        <v>323</v>
      </c>
      <c r="C325" s="36">
        <v>20.08</v>
      </c>
      <c r="D325" s="47">
        <f>C325*600*0.3/100</f>
        <v>36.144</v>
      </c>
      <c r="E325" s="48">
        <v>76.87</v>
      </c>
      <c r="F325" s="49">
        <f>E325*600*0.3/100</f>
        <v>138.366</v>
      </c>
      <c r="G325" s="49">
        <f>E325*600*0.2/100</f>
        <v>92.244</v>
      </c>
      <c r="H325" s="49">
        <f>E325*600*0.15/100</f>
        <v>69.183</v>
      </c>
      <c r="I325" s="49">
        <f>E325*600*0.1/100</f>
        <v>46.122</v>
      </c>
      <c r="J325" s="49">
        <f>F325-D325</f>
        <v>102.22200000000001</v>
      </c>
      <c r="K325" s="49">
        <f>G325-D325</f>
        <v>56.1</v>
      </c>
      <c r="L325" s="49">
        <f>H325-D325</f>
        <v>33.03900000000001</v>
      </c>
      <c r="M325" s="49">
        <f>I325-D325</f>
        <v>9.978000000000002</v>
      </c>
      <c r="P325" s="1"/>
    </row>
    <row r="326" spans="1:16" s="7" customFormat="1" ht="23.25">
      <c r="A326" s="21"/>
      <c r="B326" s="73" t="s">
        <v>324</v>
      </c>
      <c r="C326" s="36">
        <v>18.42</v>
      </c>
      <c r="D326" s="47">
        <f>C326*600*0.3/100</f>
        <v>33.156000000000006</v>
      </c>
      <c r="E326" s="48">
        <v>70.8</v>
      </c>
      <c r="F326" s="49">
        <f>E326*600*0.3/100</f>
        <v>127.44000000000001</v>
      </c>
      <c r="G326" s="49">
        <f>E326*600*0.2/100</f>
        <v>84.96</v>
      </c>
      <c r="H326" s="49">
        <f>E326*600*0.15/100</f>
        <v>63.72</v>
      </c>
      <c r="I326" s="49">
        <f>E326*600*0.1/100</f>
        <v>42.48</v>
      </c>
      <c r="J326" s="49">
        <f>F326-D326</f>
        <v>94.284</v>
      </c>
      <c r="K326" s="49">
        <f>G326-D326</f>
        <v>51.80399999999999</v>
      </c>
      <c r="L326" s="49">
        <f>H326-D326</f>
        <v>30.563999999999993</v>
      </c>
      <c r="M326" s="49">
        <f>I326-D326</f>
        <v>9.323999999999991</v>
      </c>
      <c r="P326" s="1"/>
    </row>
    <row r="327" spans="1:16" s="7" customFormat="1" ht="23.25">
      <c r="A327" s="21"/>
      <c r="B327" s="73" t="s">
        <v>325</v>
      </c>
      <c r="C327" s="36">
        <v>20.28</v>
      </c>
      <c r="D327" s="47">
        <f>C327*600*0.3/100</f>
        <v>36.504000000000005</v>
      </c>
      <c r="E327" s="48">
        <v>79.88</v>
      </c>
      <c r="F327" s="49">
        <f>E327*600*0.3/100</f>
        <v>143.78400000000002</v>
      </c>
      <c r="G327" s="49">
        <f>E327*600*0.2/100</f>
        <v>95.85600000000001</v>
      </c>
      <c r="H327" s="49">
        <f>E327*600*0.15/100</f>
        <v>71.892</v>
      </c>
      <c r="I327" s="49">
        <f>E327*600*0.1/100</f>
        <v>47.928000000000004</v>
      </c>
      <c r="J327" s="49">
        <f>F327-D327</f>
        <v>107.28000000000002</v>
      </c>
      <c r="K327" s="49">
        <f>G327-D327</f>
        <v>59.352000000000004</v>
      </c>
      <c r="L327" s="49">
        <f>H327-D327</f>
        <v>35.38799999999999</v>
      </c>
      <c r="M327" s="49">
        <f>I327-D327</f>
        <v>11.424</v>
      </c>
      <c r="P327" s="1"/>
    </row>
    <row r="328" spans="1:16" s="7" customFormat="1" ht="12.75">
      <c r="A328" s="21"/>
      <c r="B328" s="73"/>
      <c r="C328" s="36"/>
      <c r="D328" s="47"/>
      <c r="E328" s="48"/>
      <c r="F328" s="49"/>
      <c r="G328" s="49"/>
      <c r="H328" s="49"/>
      <c r="I328" s="49"/>
      <c r="J328" s="49"/>
      <c r="K328" s="49"/>
      <c r="L328" s="49"/>
      <c r="M328" s="49"/>
      <c r="P328" s="1"/>
    </row>
    <row r="329" spans="1:16" s="7" customFormat="1" ht="23.25">
      <c r="A329" s="21"/>
      <c r="B329" s="74" t="s">
        <v>376</v>
      </c>
      <c r="C329" s="36"/>
      <c r="D329" s="47"/>
      <c r="E329" s="41"/>
      <c r="F329" s="49"/>
      <c r="G329" s="49"/>
      <c r="H329" s="49"/>
      <c r="I329" s="49"/>
      <c r="J329" s="49"/>
      <c r="K329" s="49"/>
      <c r="L329" s="49"/>
      <c r="M329" s="49"/>
      <c r="P329" s="1"/>
    </row>
    <row r="330" spans="1:16" s="7" customFormat="1" ht="12.75" hidden="1">
      <c r="A330" s="21"/>
      <c r="B330" s="73" t="s">
        <v>327</v>
      </c>
      <c r="C330" s="36">
        <v>203.28</v>
      </c>
      <c r="D330" s="47">
        <f>C330*600*0.3/100</f>
        <v>365.9040000000001</v>
      </c>
      <c r="E330" s="41"/>
      <c r="F330" s="49">
        <f>E330*600*0.3/100</f>
        <v>0</v>
      </c>
      <c r="G330" s="49">
        <f>E330*600*0.2/100</f>
        <v>0</v>
      </c>
      <c r="H330" s="49">
        <f>E330*600*0.15/100</f>
        <v>0</v>
      </c>
      <c r="I330" s="49">
        <f>E330*600*0.1/100</f>
        <v>0</v>
      </c>
      <c r="J330" s="49">
        <f>F330-D330</f>
        <v>-365.9040000000001</v>
      </c>
      <c r="K330" s="49">
        <f>G330-D330</f>
        <v>-365.9040000000001</v>
      </c>
      <c r="L330" s="49">
        <f>H330-D330</f>
        <v>-365.9040000000001</v>
      </c>
      <c r="M330" s="49">
        <f>I330-D330</f>
        <v>-365.9040000000001</v>
      </c>
      <c r="P330" s="1"/>
    </row>
    <row r="331" spans="1:16" s="7" customFormat="1" ht="23.25">
      <c r="A331" s="21"/>
      <c r="B331" s="73" t="s">
        <v>328</v>
      </c>
      <c r="C331" s="36">
        <v>201.64</v>
      </c>
      <c r="D331" s="47">
        <f>C331*600*0.3/100</f>
        <v>362.95200000000006</v>
      </c>
      <c r="E331" s="48">
        <v>595.52</v>
      </c>
      <c r="F331" s="49">
        <f>E331*600*0.3/100</f>
        <v>1071.9360000000001</v>
      </c>
      <c r="G331" s="49">
        <f>E331*600*0.2/100</f>
        <v>714.6240000000001</v>
      </c>
      <c r="H331" s="49">
        <f>E331*600*0.15/100</f>
        <v>535.968</v>
      </c>
      <c r="I331" s="49">
        <f>E331*600*0.1/100</f>
        <v>357.31200000000007</v>
      </c>
      <c r="J331" s="49">
        <f>F331-D331</f>
        <v>708.9840000000002</v>
      </c>
      <c r="K331" s="49">
        <f>G331-D331</f>
        <v>351.6720000000001</v>
      </c>
      <c r="L331" s="49">
        <f>H331-D331</f>
        <v>173.0159999999999</v>
      </c>
      <c r="M331" s="49">
        <f>I331-D331</f>
        <v>-5.639999999999986</v>
      </c>
      <c r="P331" s="1"/>
    </row>
    <row r="332" spans="1:16" s="7" customFormat="1" ht="23.25">
      <c r="A332" s="21"/>
      <c r="B332" s="73" t="s">
        <v>329</v>
      </c>
      <c r="C332" s="36">
        <v>124.52</v>
      </c>
      <c r="D332" s="47">
        <f>C332*600*0.3/100</f>
        <v>224.13600000000002</v>
      </c>
      <c r="E332" s="48">
        <v>616.55</v>
      </c>
      <c r="F332" s="49">
        <f>E332*600*0.3/100</f>
        <v>1109.7900000000002</v>
      </c>
      <c r="G332" s="49">
        <f>E332*600*0.2/100</f>
        <v>739.86</v>
      </c>
      <c r="H332" s="49">
        <f>E332*600*0.15/100</f>
        <v>554.895</v>
      </c>
      <c r="I332" s="49">
        <f>E332*600*0.1/100</f>
        <v>369.93</v>
      </c>
      <c r="J332" s="49">
        <f>F332-D332</f>
        <v>885.6540000000002</v>
      </c>
      <c r="K332" s="49">
        <f>G332-D332</f>
        <v>515.7239999999999</v>
      </c>
      <c r="L332" s="49">
        <f>H332-D332</f>
        <v>330.75899999999996</v>
      </c>
      <c r="M332" s="49">
        <f>I332-D332</f>
        <v>145.79399999999998</v>
      </c>
      <c r="P332" s="1"/>
    </row>
    <row r="333" spans="1:16" s="7" customFormat="1" ht="23.25">
      <c r="A333" s="21"/>
      <c r="B333" s="73" t="s">
        <v>330</v>
      </c>
      <c r="C333" s="36">
        <v>207.03</v>
      </c>
      <c r="D333" s="47">
        <f>C333*600*0.3/100</f>
        <v>372.6540000000001</v>
      </c>
      <c r="E333" s="48">
        <v>616.09</v>
      </c>
      <c r="F333" s="49">
        <f>E333*600*0.3/100</f>
        <v>1108.9620000000002</v>
      </c>
      <c r="G333" s="49">
        <f>E333*600*0.2/100</f>
        <v>739.308</v>
      </c>
      <c r="H333" s="49">
        <f>E333*600*0.15/100</f>
        <v>554.481</v>
      </c>
      <c r="I333" s="49">
        <f>E333*600*0.1/100</f>
        <v>369.654</v>
      </c>
      <c r="J333" s="49">
        <f>F333-D333</f>
        <v>736.3080000000001</v>
      </c>
      <c r="K333" s="49">
        <f>G333-D333</f>
        <v>366.6539999999999</v>
      </c>
      <c r="L333" s="49">
        <f>H333-D333</f>
        <v>181.82699999999988</v>
      </c>
      <c r="M333" s="49">
        <f>I333-D333</f>
        <v>-3.0000000000001137</v>
      </c>
      <c r="P333" s="1"/>
    </row>
    <row r="334" spans="1:16" s="7" customFormat="1" ht="23.25">
      <c r="A334" s="21"/>
      <c r="B334" s="73" t="s">
        <v>331</v>
      </c>
      <c r="C334" s="36">
        <v>193.05</v>
      </c>
      <c r="D334" s="47">
        <f>C334*600*0.3/100</f>
        <v>347.49000000000007</v>
      </c>
      <c r="E334" s="48">
        <v>616.55</v>
      </c>
      <c r="F334" s="49">
        <f>E334*600*0.3/100</f>
        <v>1109.7900000000002</v>
      </c>
      <c r="G334" s="49">
        <f>E334*600*0.2/100</f>
        <v>739.86</v>
      </c>
      <c r="H334" s="49">
        <f>E334*600*0.15/100</f>
        <v>554.895</v>
      </c>
      <c r="I334" s="49">
        <f>E334*600*0.1/100</f>
        <v>369.93</v>
      </c>
      <c r="J334" s="49">
        <f>F334-D334</f>
        <v>762.3000000000002</v>
      </c>
      <c r="K334" s="49">
        <f>G334-D334</f>
        <v>392.36999999999995</v>
      </c>
      <c r="L334" s="49">
        <f>H334-D334</f>
        <v>207.40499999999992</v>
      </c>
      <c r="M334" s="49">
        <f>I334-D334</f>
        <v>22.43999999999994</v>
      </c>
      <c r="P334" s="1"/>
    </row>
    <row r="335" spans="1:16" s="7" customFormat="1" ht="23.25">
      <c r="A335" s="21"/>
      <c r="B335" s="73" t="s">
        <v>332</v>
      </c>
      <c r="C335" s="36">
        <v>194.87</v>
      </c>
      <c r="D335" s="47">
        <f>C335*600*0.3/100</f>
        <v>350.7660000000001</v>
      </c>
      <c r="E335" s="48">
        <v>614.08</v>
      </c>
      <c r="F335" s="49">
        <f>E335*600*0.3/100</f>
        <v>1105.3440000000003</v>
      </c>
      <c r="G335" s="49">
        <f>E335*600*0.2/100</f>
        <v>736.8960000000001</v>
      </c>
      <c r="H335" s="49">
        <f>E335*600*0.15/100</f>
        <v>552.672</v>
      </c>
      <c r="I335" s="49">
        <f>E335*600*0.1/100</f>
        <v>368.44800000000004</v>
      </c>
      <c r="J335" s="49">
        <f>F335-D335</f>
        <v>754.5780000000002</v>
      </c>
      <c r="K335" s="49">
        <f>G335-D335</f>
        <v>386.13</v>
      </c>
      <c r="L335" s="49">
        <f>H335-D335</f>
        <v>201.90599999999995</v>
      </c>
      <c r="M335" s="49">
        <f>I335-D335</f>
        <v>17.68199999999996</v>
      </c>
      <c r="P335" s="1"/>
    </row>
    <row r="336" spans="1:16" s="7" customFormat="1" ht="23.25">
      <c r="A336" s="21"/>
      <c r="B336" s="73" t="s">
        <v>333</v>
      </c>
      <c r="C336" s="36">
        <v>133.11</v>
      </c>
      <c r="D336" s="47">
        <f>C336*600*0.3/100</f>
        <v>239.59800000000007</v>
      </c>
      <c r="E336" s="48">
        <v>590.81</v>
      </c>
      <c r="F336" s="49">
        <f>E336*600*0.3/100</f>
        <v>1063.458</v>
      </c>
      <c r="G336" s="49">
        <f>E336*600*0.2/100</f>
        <v>708.972</v>
      </c>
      <c r="H336" s="49">
        <f>E336*600*0.15/100</f>
        <v>531.7289999999998</v>
      </c>
      <c r="I336" s="49">
        <f>E336*600*0.1/100</f>
        <v>354.486</v>
      </c>
      <c r="J336" s="49">
        <f>F336-D336</f>
        <v>823.86</v>
      </c>
      <c r="K336" s="49">
        <f>G336-D336</f>
        <v>469.3739999999999</v>
      </c>
      <c r="L336" s="49">
        <f>H336-D336</f>
        <v>292.13099999999974</v>
      </c>
      <c r="M336" s="49">
        <f>I336-D336</f>
        <v>114.88799999999992</v>
      </c>
      <c r="P336" s="1"/>
    </row>
    <row r="337" spans="1:16" s="7" customFormat="1" ht="12.75" hidden="1">
      <c r="A337" s="21"/>
      <c r="B337" s="73" t="s">
        <v>334</v>
      </c>
      <c r="C337" s="36">
        <v>192.94</v>
      </c>
      <c r="D337" s="47">
        <f>C337*600*0.3/100</f>
        <v>347.29200000000003</v>
      </c>
      <c r="E337" s="48">
        <v>606.46</v>
      </c>
      <c r="F337" s="49">
        <f>E337*600*0.3/100</f>
        <v>1091.6280000000002</v>
      </c>
      <c r="G337" s="49">
        <f>E337*600*0.2/100</f>
        <v>727.752</v>
      </c>
      <c r="H337" s="49">
        <f>E337*600*0.15/100</f>
        <v>545.814</v>
      </c>
      <c r="I337" s="49">
        <f>E337*600*0.1/100</f>
        <v>363.876</v>
      </c>
      <c r="J337" s="49">
        <f>F337-D337</f>
        <v>744.3360000000001</v>
      </c>
      <c r="K337" s="49">
        <f>G337-D337</f>
        <v>380.4599999999999</v>
      </c>
      <c r="L337" s="49">
        <f>H337-D337</f>
        <v>198.52199999999993</v>
      </c>
      <c r="M337" s="49">
        <f>I337-D337</f>
        <v>16.583999999999946</v>
      </c>
      <c r="P337" s="1"/>
    </row>
    <row r="338" spans="1:16" s="7" customFormat="1" ht="23.25">
      <c r="A338" s="21"/>
      <c r="B338" s="73" t="s">
        <v>335</v>
      </c>
      <c r="C338" s="36">
        <v>192.94</v>
      </c>
      <c r="D338" s="47">
        <f>C338*600*0.3/100</f>
        <v>347.29200000000003</v>
      </c>
      <c r="E338" s="48">
        <v>606.46</v>
      </c>
      <c r="F338" s="49">
        <f>E338*600*0.3/100</f>
        <v>1091.6280000000002</v>
      </c>
      <c r="G338" s="49">
        <f>E338*600*0.2/100</f>
        <v>727.752</v>
      </c>
      <c r="H338" s="49">
        <f>E338*600*0.15/100</f>
        <v>545.814</v>
      </c>
      <c r="I338" s="49">
        <f>E338*600*0.1/100</f>
        <v>363.876</v>
      </c>
      <c r="J338" s="49">
        <f>F338-D338</f>
        <v>744.3360000000001</v>
      </c>
      <c r="K338" s="49">
        <f>G338-D338</f>
        <v>380.4599999999999</v>
      </c>
      <c r="L338" s="49">
        <f>H338-D338</f>
        <v>198.52199999999993</v>
      </c>
      <c r="M338" s="49">
        <f>I338-D338</f>
        <v>16.583999999999946</v>
      </c>
      <c r="P338" s="1"/>
    </row>
    <row r="339" spans="1:16" s="7" customFormat="1" ht="23.25">
      <c r="A339" s="21"/>
      <c r="B339" s="73" t="s">
        <v>336</v>
      </c>
      <c r="C339" s="36">
        <v>203.28</v>
      </c>
      <c r="D339" s="47">
        <f>C339*600*0.3/100</f>
        <v>365.9040000000001</v>
      </c>
      <c r="E339" s="48">
        <v>617.44</v>
      </c>
      <c r="F339" s="49">
        <f>E339*600*0.3/100</f>
        <v>1111.3920000000005</v>
      </c>
      <c r="G339" s="49">
        <f>E339*600*0.2/100</f>
        <v>740.9280000000002</v>
      </c>
      <c r="H339" s="49">
        <f>E339*600*0.15/100</f>
        <v>555.696</v>
      </c>
      <c r="I339" s="49">
        <f>E339*600*0.1/100</f>
        <v>370.4640000000001</v>
      </c>
      <c r="J339" s="49">
        <f>F339-D339</f>
        <v>745.4880000000004</v>
      </c>
      <c r="K339" s="49">
        <f>G339-D339</f>
        <v>375.0240000000001</v>
      </c>
      <c r="L339" s="49">
        <f>H339-D339</f>
        <v>189.79199999999992</v>
      </c>
      <c r="M339" s="49">
        <f>I339-D339</f>
        <v>4.560000000000002</v>
      </c>
      <c r="P339" s="1"/>
    </row>
    <row r="340" spans="1:16" s="7" customFormat="1" ht="23.25">
      <c r="A340" s="21"/>
      <c r="B340" s="73" t="s">
        <v>337</v>
      </c>
      <c r="C340" s="36">
        <v>133.11</v>
      </c>
      <c r="D340" s="47">
        <f>C340*600*0.3/100</f>
        <v>239.59800000000007</v>
      </c>
      <c r="E340" s="48">
        <v>590.81</v>
      </c>
      <c r="F340" s="49">
        <f>E340*600*0.3/100</f>
        <v>1063.458</v>
      </c>
      <c r="G340" s="49">
        <f>E340*600*0.2/100</f>
        <v>708.972</v>
      </c>
      <c r="H340" s="49">
        <f>E340*600*0.15/100</f>
        <v>531.7289999999998</v>
      </c>
      <c r="I340" s="49">
        <f>E340*600*0.1/100</f>
        <v>354.486</v>
      </c>
      <c r="J340" s="49">
        <f>F340-D340</f>
        <v>823.86</v>
      </c>
      <c r="K340" s="49">
        <f>G340-D340</f>
        <v>469.3739999999999</v>
      </c>
      <c r="L340" s="49">
        <f>H340-D340</f>
        <v>292.13099999999974</v>
      </c>
      <c r="M340" s="49">
        <f>I340-D340</f>
        <v>114.88799999999992</v>
      </c>
      <c r="P340" s="1"/>
    </row>
    <row r="341" spans="1:16" s="7" customFormat="1" ht="23.25">
      <c r="A341" s="21"/>
      <c r="B341" s="73" t="s">
        <v>338</v>
      </c>
      <c r="C341" s="36">
        <v>177.66</v>
      </c>
      <c r="D341" s="47">
        <f>C341*600*0.3/100</f>
        <v>319.78800000000007</v>
      </c>
      <c r="E341" s="48">
        <v>596.74</v>
      </c>
      <c r="F341" s="49">
        <f>E341*600*0.3/100</f>
        <v>1074.132</v>
      </c>
      <c r="G341" s="49">
        <f>E341*600*0.2/100</f>
        <v>716.0880000000001</v>
      </c>
      <c r="H341" s="49">
        <f>E341*600*0.15/100</f>
        <v>537.066</v>
      </c>
      <c r="I341" s="49">
        <f>E341*600*0.1/100</f>
        <v>358.04400000000004</v>
      </c>
      <c r="J341" s="49">
        <f>F341-D341</f>
        <v>754.344</v>
      </c>
      <c r="K341" s="49">
        <f>G341-D341</f>
        <v>396.3</v>
      </c>
      <c r="L341" s="49">
        <f>H341-D341</f>
        <v>217.27799999999996</v>
      </c>
      <c r="M341" s="49">
        <f>I341-D341</f>
        <v>38.25599999999997</v>
      </c>
      <c r="P341" s="1"/>
    </row>
    <row r="342" spans="1:16" s="7" customFormat="1" ht="23.25">
      <c r="A342" s="21"/>
      <c r="B342" s="73" t="s">
        <v>339</v>
      </c>
      <c r="C342" s="36">
        <v>181.01</v>
      </c>
      <c r="D342" s="47">
        <f>C342*600*0.3/100</f>
        <v>325.81800000000004</v>
      </c>
      <c r="E342" s="48">
        <v>608.36</v>
      </c>
      <c r="F342" s="49">
        <f>E342*600*0.3/100</f>
        <v>1095.0480000000002</v>
      </c>
      <c r="G342" s="49">
        <f>E342*600*0.2/100</f>
        <v>730.0319999999999</v>
      </c>
      <c r="H342" s="49">
        <f>E342*600*0.15/100</f>
        <v>547.524</v>
      </c>
      <c r="I342" s="49">
        <f>E342*600*0.1/100</f>
        <v>365.01599999999996</v>
      </c>
      <c r="J342" s="49">
        <f>F342-D342</f>
        <v>769.2300000000002</v>
      </c>
      <c r="K342" s="49">
        <f>G342-D342</f>
        <v>404.2139999999999</v>
      </c>
      <c r="L342" s="49">
        <f>H342-D342</f>
        <v>221.70599999999996</v>
      </c>
      <c r="M342" s="49">
        <f>I342-D342</f>
        <v>39.19799999999992</v>
      </c>
      <c r="P342" s="1"/>
    </row>
    <row r="343" spans="1:16" s="7" customFormat="1" ht="12.75" hidden="1">
      <c r="A343" s="21"/>
      <c r="B343" s="73" t="s">
        <v>340</v>
      </c>
      <c r="C343" s="36">
        <v>193.05</v>
      </c>
      <c r="D343" s="47">
        <f>C343*600*0.3/100</f>
        <v>347.49000000000007</v>
      </c>
      <c r="E343" s="48">
        <v>616.55</v>
      </c>
      <c r="F343" s="49">
        <f>E343*600*0.3/100</f>
        <v>1109.7900000000002</v>
      </c>
      <c r="G343" s="49">
        <f>E343*600*0.2/100</f>
        <v>739.86</v>
      </c>
      <c r="H343" s="49">
        <f>E343*600*0.15/100</f>
        <v>554.895</v>
      </c>
      <c r="I343" s="49">
        <f>E343*600*0.1/100</f>
        <v>369.93</v>
      </c>
      <c r="J343" s="49">
        <f>F343-D343</f>
        <v>762.3000000000002</v>
      </c>
      <c r="K343" s="49">
        <f>G343-D343</f>
        <v>392.36999999999995</v>
      </c>
      <c r="L343" s="49">
        <f>H343-D343</f>
        <v>207.40499999999992</v>
      </c>
      <c r="M343" s="49">
        <f>I343-D343</f>
        <v>22.43999999999994</v>
      </c>
      <c r="P343" s="1"/>
    </row>
    <row r="344" spans="1:16" s="7" customFormat="1" ht="12.75" hidden="1">
      <c r="A344" s="21"/>
      <c r="B344" s="73" t="s">
        <v>341</v>
      </c>
      <c r="C344" s="36">
        <v>193.05</v>
      </c>
      <c r="D344" s="47">
        <f>C344*600*0.3/100</f>
        <v>347.49000000000007</v>
      </c>
      <c r="E344" s="48">
        <v>616.55</v>
      </c>
      <c r="F344" s="49">
        <f>E344*600*0.3/100</f>
        <v>1109.7900000000002</v>
      </c>
      <c r="G344" s="49">
        <f>E344*600*0.2/100</f>
        <v>739.86</v>
      </c>
      <c r="H344" s="49">
        <f>E344*600*0.15/100</f>
        <v>554.895</v>
      </c>
      <c r="I344" s="49">
        <f>E344*600*0.1/100</f>
        <v>369.93</v>
      </c>
      <c r="J344" s="49">
        <f>F344-D344</f>
        <v>762.3000000000002</v>
      </c>
      <c r="K344" s="49">
        <f>G344-D344</f>
        <v>392.36999999999995</v>
      </c>
      <c r="L344" s="49">
        <f>H344-D344</f>
        <v>207.40499999999992</v>
      </c>
      <c r="M344" s="49">
        <f>I344-D344</f>
        <v>22.43999999999994</v>
      </c>
      <c r="P344" s="1"/>
    </row>
    <row r="345" spans="1:16" s="7" customFormat="1" ht="12.75" hidden="1">
      <c r="A345" s="21"/>
      <c r="B345" s="73" t="s">
        <v>342</v>
      </c>
      <c r="C345" s="36">
        <v>203.28</v>
      </c>
      <c r="D345" s="47">
        <f>C345*600*0.3/100</f>
        <v>365.9040000000001</v>
      </c>
      <c r="E345" s="48">
        <v>617.44</v>
      </c>
      <c r="F345" s="49">
        <f>E345*600*0.3/100</f>
        <v>1111.3920000000005</v>
      </c>
      <c r="G345" s="49">
        <f>E345*600*0.2/100</f>
        <v>740.9280000000002</v>
      </c>
      <c r="H345" s="49">
        <f>E345*600*0.15/100</f>
        <v>555.696</v>
      </c>
      <c r="I345" s="49">
        <f>E345*600*0.1/100</f>
        <v>370.4640000000001</v>
      </c>
      <c r="J345" s="49">
        <f>F345-D345</f>
        <v>745.4880000000004</v>
      </c>
      <c r="K345" s="49">
        <f>G345-D345</f>
        <v>375.0240000000001</v>
      </c>
      <c r="L345" s="49">
        <f>H345-D345</f>
        <v>189.79199999999992</v>
      </c>
      <c r="M345" s="49">
        <f>I345-D345</f>
        <v>4.560000000000002</v>
      </c>
      <c r="P345" s="1"/>
    </row>
    <row r="346" spans="1:16" s="7" customFormat="1" ht="12.75" hidden="1">
      <c r="A346" s="21"/>
      <c r="B346" s="73" t="s">
        <v>343</v>
      </c>
      <c r="C346" s="36">
        <v>193.05</v>
      </c>
      <c r="D346" s="47">
        <f>C346*600*0.3/100</f>
        <v>347.49000000000007</v>
      </c>
      <c r="E346" s="48">
        <v>616.55</v>
      </c>
      <c r="F346" s="49">
        <f>E346*600*0.3/100</f>
        <v>1109.7900000000002</v>
      </c>
      <c r="G346" s="49">
        <f>E346*600*0.2/100</f>
        <v>739.86</v>
      </c>
      <c r="H346" s="49">
        <f>E346*600*0.15/100</f>
        <v>554.895</v>
      </c>
      <c r="I346" s="49">
        <f>E346*600*0.1/100</f>
        <v>369.93</v>
      </c>
      <c r="J346" s="49">
        <f>F346-D346</f>
        <v>762.3000000000002</v>
      </c>
      <c r="K346" s="49">
        <f>G346-D346</f>
        <v>392.36999999999995</v>
      </c>
      <c r="L346" s="49">
        <f>H346-D346</f>
        <v>207.40499999999992</v>
      </c>
      <c r="M346" s="49">
        <f>I346-D346</f>
        <v>22.43999999999994</v>
      </c>
      <c r="P346" s="1"/>
    </row>
    <row r="347" spans="1:16" s="7" customFormat="1" ht="12.75" hidden="1">
      <c r="A347" s="21"/>
      <c r="B347" s="73" t="s">
        <v>344</v>
      </c>
      <c r="C347" s="36">
        <v>203.28</v>
      </c>
      <c r="D347" s="47">
        <f>C347*600*0.3/100</f>
        <v>365.9040000000001</v>
      </c>
      <c r="E347" s="48">
        <v>617.44</v>
      </c>
      <c r="F347" s="49">
        <f>E347*600*0.3/100</f>
        <v>1111.3920000000005</v>
      </c>
      <c r="G347" s="49">
        <f>E347*600*0.2/100</f>
        <v>740.9280000000002</v>
      </c>
      <c r="H347" s="49">
        <f>E347*600*0.15/100</f>
        <v>555.696</v>
      </c>
      <c r="I347" s="49">
        <f>E347*600*0.1/100</f>
        <v>370.4640000000001</v>
      </c>
      <c r="J347" s="49">
        <f>F347-D347</f>
        <v>745.4880000000004</v>
      </c>
      <c r="K347" s="49">
        <f>G347-D347</f>
        <v>375.0240000000001</v>
      </c>
      <c r="L347" s="49">
        <f>H347-D347</f>
        <v>189.79199999999992</v>
      </c>
      <c r="M347" s="49">
        <f>I347-D347</f>
        <v>4.560000000000002</v>
      </c>
      <c r="P347" s="1"/>
    </row>
    <row r="348" spans="1:16" s="7" customFormat="1" ht="12.75" hidden="1">
      <c r="A348" s="21"/>
      <c r="B348" s="73" t="s">
        <v>345</v>
      </c>
      <c r="C348" s="36">
        <v>133.11</v>
      </c>
      <c r="D348" s="47">
        <f>C348*600*0.3/100</f>
        <v>239.59800000000007</v>
      </c>
      <c r="E348" s="48">
        <v>590.81</v>
      </c>
      <c r="F348" s="49">
        <f>E348*600*0.3/100</f>
        <v>1063.458</v>
      </c>
      <c r="G348" s="49">
        <f>E348*600*0.2/100</f>
        <v>708.972</v>
      </c>
      <c r="H348" s="49">
        <f>E348*600*0.15/100</f>
        <v>531.7289999999998</v>
      </c>
      <c r="I348" s="49">
        <f>E348*600*0.1/100</f>
        <v>354.486</v>
      </c>
      <c r="J348" s="49">
        <f>F348-D348</f>
        <v>823.86</v>
      </c>
      <c r="K348" s="49">
        <f>G348-D348</f>
        <v>469.3739999999999</v>
      </c>
      <c r="L348" s="49">
        <f>H348-D348</f>
        <v>292.13099999999974</v>
      </c>
      <c r="M348" s="49">
        <f>I348-D348</f>
        <v>114.88799999999992</v>
      </c>
      <c r="P348" s="1"/>
    </row>
    <row r="349" spans="1:16" s="7" customFormat="1" ht="12.75" hidden="1">
      <c r="A349" s="21"/>
      <c r="B349" s="73" t="s">
        <v>346</v>
      </c>
      <c r="C349" s="36">
        <v>133.11</v>
      </c>
      <c r="D349" s="47">
        <f>C349*600*0.3/100</f>
        <v>239.59800000000007</v>
      </c>
      <c r="E349" s="48">
        <v>590.81</v>
      </c>
      <c r="F349" s="49">
        <f>E349*600*0.3/100</f>
        <v>1063.458</v>
      </c>
      <c r="G349" s="49">
        <f>E349*600*0.2/100</f>
        <v>708.972</v>
      </c>
      <c r="H349" s="49">
        <f>E349*600*0.15/100</f>
        <v>531.7289999999998</v>
      </c>
      <c r="I349" s="49">
        <f>E349*600*0.1/100</f>
        <v>354.486</v>
      </c>
      <c r="J349" s="49">
        <f>F349-D349</f>
        <v>823.86</v>
      </c>
      <c r="K349" s="49">
        <f>G349-D349</f>
        <v>469.3739999999999</v>
      </c>
      <c r="L349" s="49">
        <f>H349-D349</f>
        <v>292.13099999999974</v>
      </c>
      <c r="M349" s="49">
        <f>I349-D349</f>
        <v>114.88799999999992</v>
      </c>
      <c r="P349" s="1"/>
    </row>
    <row r="350" spans="1:16" s="7" customFormat="1" ht="12.75" hidden="1">
      <c r="A350" s="21"/>
      <c r="B350" s="73" t="s">
        <v>347</v>
      </c>
      <c r="C350" s="36">
        <v>193.05</v>
      </c>
      <c r="D350" s="47">
        <f>C350*600*0.3/100</f>
        <v>347.49000000000007</v>
      </c>
      <c r="E350" s="48">
        <v>616.55</v>
      </c>
      <c r="F350" s="49">
        <f>E350*600*0.3/100</f>
        <v>1109.7900000000002</v>
      </c>
      <c r="G350" s="49">
        <f>E350*600*0.2/100</f>
        <v>739.86</v>
      </c>
      <c r="H350" s="49">
        <f>E350*600*0.15/100</f>
        <v>554.895</v>
      </c>
      <c r="I350" s="49">
        <f>E350*600*0.1/100</f>
        <v>369.93</v>
      </c>
      <c r="J350" s="49">
        <f>F350-D350</f>
        <v>762.3000000000002</v>
      </c>
      <c r="K350" s="49">
        <f>G350-D350</f>
        <v>392.36999999999995</v>
      </c>
      <c r="L350" s="49">
        <f>H350-D350</f>
        <v>207.40499999999992</v>
      </c>
      <c r="M350" s="49">
        <f>I350-D350</f>
        <v>22.43999999999994</v>
      </c>
      <c r="P350" s="1"/>
    </row>
    <row r="351" spans="1:16" s="7" customFormat="1" ht="23.25">
      <c r="A351" s="21"/>
      <c r="B351" s="73" t="s">
        <v>348</v>
      </c>
      <c r="C351" s="36">
        <v>203.02</v>
      </c>
      <c r="D351" s="47">
        <f>C351*600*0.3/100</f>
        <v>365.43600000000004</v>
      </c>
      <c r="E351" s="48">
        <v>604.3</v>
      </c>
      <c r="F351" s="49">
        <f>E351*600*0.3/100</f>
        <v>1087.7400000000002</v>
      </c>
      <c r="G351" s="49">
        <f>E351*600*0.2/100</f>
        <v>725.16</v>
      </c>
      <c r="H351" s="49">
        <f>E351*600*0.15/100</f>
        <v>543.87</v>
      </c>
      <c r="I351" s="49">
        <f>E351*600*0.1/100</f>
        <v>362.58</v>
      </c>
      <c r="J351" s="49">
        <f>F351-D351</f>
        <v>722.3040000000002</v>
      </c>
      <c r="K351" s="49">
        <f>G351-D351</f>
        <v>359.72399999999993</v>
      </c>
      <c r="L351" s="49">
        <f>H351-D351</f>
        <v>178.43399999999997</v>
      </c>
      <c r="M351" s="49">
        <f>I351-D351</f>
        <v>-2.8560000000000514</v>
      </c>
      <c r="P351" s="1"/>
    </row>
    <row r="352" spans="1:16" s="7" customFormat="1" ht="23.25">
      <c r="A352" s="21"/>
      <c r="B352" s="73" t="s">
        <v>349</v>
      </c>
      <c r="C352" s="36">
        <v>184.7</v>
      </c>
      <c r="D352" s="47">
        <f>C352*600*0.3/100</f>
        <v>332.4600000000001</v>
      </c>
      <c r="E352" s="48">
        <v>617.77</v>
      </c>
      <c r="F352" s="49">
        <f>E352*600*0.3/100</f>
        <v>1111.986</v>
      </c>
      <c r="G352" s="49">
        <f>E352*600*0.2/100</f>
        <v>741.3240000000001</v>
      </c>
      <c r="H352" s="49">
        <f>E352*600*0.15/100</f>
        <v>555.9929999999999</v>
      </c>
      <c r="I352" s="49">
        <f>E352*600*0.1/100</f>
        <v>370.66200000000003</v>
      </c>
      <c r="J352" s="49">
        <f>F352-D352</f>
        <v>779.5260000000001</v>
      </c>
      <c r="K352" s="49">
        <f>G352-D352</f>
        <v>408.864</v>
      </c>
      <c r="L352" s="49">
        <f>H352-D352</f>
        <v>223.53299999999984</v>
      </c>
      <c r="M352" s="49">
        <f>I352-D352</f>
        <v>38.20199999999994</v>
      </c>
      <c r="P352" s="1"/>
    </row>
    <row r="353" spans="1:16" s="7" customFormat="1" ht="12.75" hidden="1">
      <c r="A353" s="21"/>
      <c r="B353" s="73" t="s">
        <v>350</v>
      </c>
      <c r="C353" s="36">
        <v>193.05</v>
      </c>
      <c r="D353" s="47">
        <f>C353*600*0.3/100</f>
        <v>347.49000000000007</v>
      </c>
      <c r="E353" s="48">
        <v>616.55</v>
      </c>
      <c r="F353" s="49">
        <f>E353*600*0.3/100</f>
        <v>1109.7900000000002</v>
      </c>
      <c r="G353" s="49">
        <f>E353*600*0.2/100</f>
        <v>739.86</v>
      </c>
      <c r="H353" s="49">
        <f>E353*600*0.15/100</f>
        <v>554.895</v>
      </c>
      <c r="I353" s="49">
        <f>E353*600*0.1/100</f>
        <v>369.93</v>
      </c>
      <c r="J353" s="49">
        <f>F353-D353</f>
        <v>762.3000000000002</v>
      </c>
      <c r="K353" s="49">
        <f>G353-D353</f>
        <v>392.36999999999995</v>
      </c>
      <c r="L353" s="49">
        <f>H353-D353</f>
        <v>207.40499999999992</v>
      </c>
      <c r="M353" s="49">
        <f>I353-D353</f>
        <v>22.43999999999994</v>
      </c>
      <c r="P353" s="1"/>
    </row>
    <row r="354" spans="1:16" s="7" customFormat="1" ht="12.75" hidden="1">
      <c r="A354" s="21"/>
      <c r="B354" s="73" t="s">
        <v>351</v>
      </c>
      <c r="C354" s="36">
        <v>192.94</v>
      </c>
      <c r="D354" s="47">
        <f>C354*600*0.3/100</f>
        <v>347.29200000000003</v>
      </c>
      <c r="E354" s="48">
        <v>606.46</v>
      </c>
      <c r="F354" s="49">
        <f>E354*600*0.3/100</f>
        <v>1091.6280000000002</v>
      </c>
      <c r="G354" s="49">
        <f>E354*600*0.2/100</f>
        <v>727.752</v>
      </c>
      <c r="H354" s="49">
        <f>E354*600*0.15/100</f>
        <v>545.814</v>
      </c>
      <c r="I354" s="49">
        <f>E354*600*0.1/100</f>
        <v>363.876</v>
      </c>
      <c r="J354" s="49">
        <f>F354-D354</f>
        <v>744.3360000000001</v>
      </c>
      <c r="K354" s="49">
        <f>G354-D354</f>
        <v>380.4599999999999</v>
      </c>
      <c r="L354" s="49">
        <f>H354-D354</f>
        <v>198.52199999999993</v>
      </c>
      <c r="M354" s="49">
        <f>I354-D354</f>
        <v>16.583999999999946</v>
      </c>
      <c r="P354" s="1"/>
    </row>
    <row r="355" spans="1:16" s="7" customFormat="1" ht="23.25">
      <c r="A355" s="21"/>
      <c r="B355" s="73" t="s">
        <v>352</v>
      </c>
      <c r="C355" s="36">
        <v>150.96</v>
      </c>
      <c r="D355" s="47">
        <f>C355*600*0.3/100</f>
        <v>271.728</v>
      </c>
      <c r="E355" s="48">
        <v>602.8</v>
      </c>
      <c r="F355" s="49">
        <f>E355*600*0.3/100</f>
        <v>1085.0400000000002</v>
      </c>
      <c r="G355" s="49">
        <f>E355*600*0.2/100</f>
        <v>723.36</v>
      </c>
      <c r="H355" s="49">
        <f>E355*600*0.15/100</f>
        <v>542.52</v>
      </c>
      <c r="I355" s="49">
        <f>E355*600*0.1/100</f>
        <v>361.68</v>
      </c>
      <c r="J355" s="49">
        <f>F355-D355</f>
        <v>813.3120000000001</v>
      </c>
      <c r="K355" s="49">
        <f>G355-D355</f>
        <v>451.632</v>
      </c>
      <c r="L355" s="49">
        <f>H355-D355</f>
        <v>270.792</v>
      </c>
      <c r="M355" s="49">
        <f>I355-D355</f>
        <v>89.952</v>
      </c>
      <c r="P355" s="1"/>
    </row>
    <row r="356" spans="1:16" s="7" customFormat="1" ht="23.25">
      <c r="A356" s="21"/>
      <c r="B356" s="73" t="s">
        <v>353</v>
      </c>
      <c r="C356" s="36">
        <v>72.84</v>
      </c>
      <c r="D356" s="47">
        <f>C356*600*0.3/100</f>
        <v>131.11200000000002</v>
      </c>
      <c r="E356" s="48">
        <v>276.61</v>
      </c>
      <c r="F356" s="49">
        <f>E356*600*0.3/100</f>
        <v>497.8980000000001</v>
      </c>
      <c r="G356" s="49">
        <f>E356*600*0.2/100</f>
        <v>331.932</v>
      </c>
      <c r="H356" s="49">
        <f>E356*600*0.15/100</f>
        <v>248.94899999999998</v>
      </c>
      <c r="I356" s="49">
        <f>E356*600*0.1/100</f>
        <v>165.966</v>
      </c>
      <c r="J356" s="49">
        <f>F356-D356</f>
        <v>366.78600000000006</v>
      </c>
      <c r="K356" s="49">
        <f>G356-D356</f>
        <v>200.82</v>
      </c>
      <c r="L356" s="49">
        <f>H356-D356</f>
        <v>117.83699999999996</v>
      </c>
      <c r="M356" s="49">
        <f>I356-D356</f>
        <v>34.853999999999985</v>
      </c>
      <c r="P356" s="1"/>
    </row>
    <row r="357" spans="1:16" s="7" customFormat="1" ht="23.25">
      <c r="A357" s="21"/>
      <c r="B357" s="73" t="s">
        <v>354</v>
      </c>
      <c r="C357" s="36">
        <v>50.56</v>
      </c>
      <c r="D357" s="47">
        <f>C357*600*0.3/100</f>
        <v>91.00800000000001</v>
      </c>
      <c r="E357" s="48">
        <v>250.8</v>
      </c>
      <c r="F357" s="49">
        <f>E357*600*0.3/100</f>
        <v>451.44000000000005</v>
      </c>
      <c r="G357" s="49">
        <f>E357*600*0.2/100</f>
        <v>300.96</v>
      </c>
      <c r="H357" s="49">
        <f>E357*600*0.15/100</f>
        <v>225.72</v>
      </c>
      <c r="I357" s="49">
        <f>E357*600*0.1/100</f>
        <v>150.48</v>
      </c>
      <c r="J357" s="49">
        <f>F357-D357</f>
        <v>360.432</v>
      </c>
      <c r="K357" s="49">
        <f>G357-D357</f>
        <v>209.95199999999997</v>
      </c>
      <c r="L357" s="49">
        <f>H357-D357</f>
        <v>134.712</v>
      </c>
      <c r="M357" s="49">
        <f>I357-D357</f>
        <v>59.47199999999998</v>
      </c>
      <c r="P357" s="1"/>
    </row>
    <row r="358" spans="1:16" s="7" customFormat="1" ht="23.25">
      <c r="A358" s="21"/>
      <c r="B358" s="73" t="s">
        <v>355</v>
      </c>
      <c r="C358" s="36">
        <v>36.88</v>
      </c>
      <c r="D358" s="47">
        <f>C358*600*0.3/100</f>
        <v>66.384</v>
      </c>
      <c r="E358" s="48">
        <v>230.74</v>
      </c>
      <c r="F358" s="49">
        <f>E358*600*0.3/100</f>
        <v>415.33200000000005</v>
      </c>
      <c r="G358" s="49">
        <f>E358*600*0.2/100</f>
        <v>276.88800000000003</v>
      </c>
      <c r="H358" s="49">
        <f>E358*600*0.15/100</f>
        <v>207.666</v>
      </c>
      <c r="I358" s="49">
        <f>E358*600*0.1/100</f>
        <v>138.44400000000002</v>
      </c>
      <c r="J358" s="49">
        <f>F358-D358</f>
        <v>348.94800000000004</v>
      </c>
      <c r="K358" s="49">
        <f>G358-D358</f>
        <v>210.50400000000002</v>
      </c>
      <c r="L358" s="49">
        <f>H358-D358</f>
        <v>141.28199999999998</v>
      </c>
      <c r="M358" s="49">
        <f>I358-D358</f>
        <v>72.06000000000002</v>
      </c>
      <c r="P358" s="1"/>
    </row>
    <row r="359" spans="1:16" s="7" customFormat="1" ht="23.25">
      <c r="A359" s="21"/>
      <c r="B359" s="73" t="s">
        <v>356</v>
      </c>
      <c r="C359" s="36">
        <v>72.84</v>
      </c>
      <c r="D359" s="47">
        <f>C359*600*0.3/100</f>
        <v>131.11200000000002</v>
      </c>
      <c r="E359" s="48">
        <v>276.61</v>
      </c>
      <c r="F359" s="49">
        <f>E359*600*0.3/100</f>
        <v>497.8980000000001</v>
      </c>
      <c r="G359" s="49">
        <f>E359*600*0.2/100</f>
        <v>331.932</v>
      </c>
      <c r="H359" s="49">
        <f>E359*600*0.15/100</f>
        <v>248.94899999999998</v>
      </c>
      <c r="I359" s="49">
        <f>E359*600*0.1/100</f>
        <v>165.966</v>
      </c>
      <c r="J359" s="49">
        <f>F359-D359</f>
        <v>366.78600000000006</v>
      </c>
      <c r="K359" s="49">
        <f>G359-D359</f>
        <v>200.82</v>
      </c>
      <c r="L359" s="49">
        <f>H359-D359</f>
        <v>117.83699999999996</v>
      </c>
      <c r="M359" s="49">
        <f>I359-D359</f>
        <v>34.853999999999985</v>
      </c>
      <c r="P359" s="1"/>
    </row>
    <row r="360" spans="1:16" s="7" customFormat="1" ht="23.25">
      <c r="A360" s="21"/>
      <c r="B360" s="73" t="s">
        <v>357</v>
      </c>
      <c r="C360" s="36">
        <v>65.35</v>
      </c>
      <c r="D360" s="47">
        <f>C360*600*0.3/100</f>
        <v>117.63000000000002</v>
      </c>
      <c r="E360" s="48">
        <v>267.14</v>
      </c>
      <c r="F360" s="49">
        <f>E360*600*0.3/100</f>
        <v>480.85200000000003</v>
      </c>
      <c r="G360" s="49">
        <f>E360*600*0.2/100</f>
        <v>320.56800000000004</v>
      </c>
      <c r="H360" s="49">
        <f>E360*600*0.15/100</f>
        <v>240.426</v>
      </c>
      <c r="I360" s="49">
        <f>E360*600*0.1/100</f>
        <v>160.28400000000002</v>
      </c>
      <c r="J360" s="49">
        <f>F360-D360</f>
        <v>363.222</v>
      </c>
      <c r="K360" s="49">
        <f>G360-D360</f>
        <v>202.93800000000002</v>
      </c>
      <c r="L360" s="49">
        <f>H360-D360</f>
        <v>122.79599999999996</v>
      </c>
      <c r="M360" s="49">
        <f>I360-D360</f>
        <v>42.653999999999996</v>
      </c>
      <c r="P360" s="1"/>
    </row>
    <row r="361" spans="1:16" s="7" customFormat="1" ht="12.75" hidden="1">
      <c r="A361" s="21"/>
      <c r="B361" s="73" t="s">
        <v>358</v>
      </c>
      <c r="C361" s="36">
        <v>65.35</v>
      </c>
      <c r="D361" s="36"/>
      <c r="E361" s="48">
        <v>267.14</v>
      </c>
      <c r="F361" s="59">
        <f>E361*600*0.3/100</f>
        <v>480.85200000000003</v>
      </c>
      <c r="G361" s="59"/>
      <c r="H361" s="59"/>
      <c r="I361" s="59"/>
      <c r="J361" s="60"/>
      <c r="K361" s="60"/>
      <c r="L361" s="60"/>
      <c r="M361" s="49">
        <f>I361-D361</f>
        <v>0</v>
      </c>
      <c r="P361" s="1"/>
    </row>
    <row r="362" spans="2:16" s="7" customFormat="1" ht="12.75">
      <c r="B362" s="8"/>
      <c r="C362" s="62"/>
      <c r="D362" s="63"/>
      <c r="E362" s="62"/>
      <c r="F362" s="60"/>
      <c r="G362" s="60"/>
      <c r="H362" s="60"/>
      <c r="I362" s="60"/>
      <c r="J362" s="60"/>
      <c r="K362" s="60"/>
      <c r="L362" s="60"/>
      <c r="M362" s="60"/>
      <c r="P362" s="1"/>
    </row>
    <row r="363" spans="2:16" s="7" customFormat="1" ht="12.75">
      <c r="B363" s="8"/>
      <c r="C363" s="13"/>
      <c r="D363" s="14"/>
      <c r="E363" s="13"/>
      <c r="P363" s="1"/>
    </row>
    <row r="364" spans="2:16" s="7" customFormat="1" ht="12.75">
      <c r="B364" s="8"/>
      <c r="C364" s="13"/>
      <c r="D364" s="14"/>
      <c r="E364" s="13"/>
      <c r="P364" s="1"/>
    </row>
    <row r="365" spans="2:16" s="7" customFormat="1" ht="12.75">
      <c r="B365" s="8"/>
      <c r="C365" s="13"/>
      <c r="D365" s="14"/>
      <c r="E365" s="13"/>
      <c r="P365" s="1"/>
    </row>
    <row r="366" spans="2:16" s="7" customFormat="1" ht="12.75">
      <c r="B366" s="8"/>
      <c r="C366" s="13"/>
      <c r="D366" s="14"/>
      <c r="E366" s="13"/>
      <c r="P366" s="1"/>
    </row>
    <row r="367" spans="2:16" s="7" customFormat="1" ht="12.75">
      <c r="B367" s="8"/>
      <c r="C367" s="13"/>
      <c r="D367" s="14"/>
      <c r="E367" s="13"/>
      <c r="P367" s="1"/>
    </row>
    <row r="368" spans="2:16" s="7" customFormat="1" ht="12.75">
      <c r="B368" s="8"/>
      <c r="C368" s="13"/>
      <c r="D368" s="14"/>
      <c r="E368" s="13"/>
      <c r="P368" s="1"/>
    </row>
    <row r="369" spans="2:16" s="7" customFormat="1" ht="12.75">
      <c r="B369" s="8"/>
      <c r="C369" s="13"/>
      <c r="D369" s="14"/>
      <c r="E369" s="13"/>
      <c r="P369" s="1"/>
    </row>
    <row r="370" spans="2:16" s="7" customFormat="1" ht="12.75">
      <c r="B370" s="8"/>
      <c r="C370" s="13"/>
      <c r="D370" s="14"/>
      <c r="E370" s="13"/>
      <c r="P370" s="1"/>
    </row>
    <row r="371" spans="2:16" s="7" customFormat="1" ht="12.75">
      <c r="B371" s="8"/>
      <c r="C371" s="13"/>
      <c r="D371" s="14"/>
      <c r="E371" s="13"/>
      <c r="P371" s="1"/>
    </row>
    <row r="372" spans="2:16" s="7" customFormat="1" ht="12.75">
      <c r="B372" s="8"/>
      <c r="C372" s="13"/>
      <c r="D372" s="14"/>
      <c r="E372" s="13"/>
      <c r="P372" s="1"/>
    </row>
    <row r="373" spans="2:16" s="7" customFormat="1" ht="12.75">
      <c r="B373" s="8"/>
      <c r="C373" s="13"/>
      <c r="D373" s="14"/>
      <c r="E373" s="13"/>
      <c r="P373" s="1"/>
    </row>
    <row r="374" spans="2:16" s="7" customFormat="1" ht="12.75">
      <c r="B374" s="8"/>
      <c r="C374" s="13"/>
      <c r="D374" s="14"/>
      <c r="E374" s="13"/>
      <c r="P374" s="1"/>
    </row>
    <row r="375" spans="2:16" s="7" customFormat="1" ht="12.75">
      <c r="B375" s="8"/>
      <c r="C375" s="13"/>
      <c r="D375" s="14"/>
      <c r="E375" s="13"/>
      <c r="P375" s="1"/>
    </row>
    <row r="376" spans="2:16" s="7" customFormat="1" ht="12.75">
      <c r="B376" s="8"/>
      <c r="C376" s="13"/>
      <c r="D376" s="14"/>
      <c r="E376" s="13"/>
      <c r="P376" s="1"/>
    </row>
    <row r="377" spans="2:16" s="7" customFormat="1" ht="12.75">
      <c r="B377" s="8"/>
      <c r="C377" s="13"/>
      <c r="D377" s="14"/>
      <c r="E377" s="13"/>
      <c r="P377" s="1"/>
    </row>
    <row r="378" spans="2:16" s="7" customFormat="1" ht="12.75">
      <c r="B378" s="8"/>
      <c r="C378" s="13"/>
      <c r="D378" s="14"/>
      <c r="E378" s="13"/>
      <c r="P378" s="1"/>
    </row>
    <row r="379" spans="2:16" s="7" customFormat="1" ht="12.75">
      <c r="B379" s="8"/>
      <c r="C379" s="13"/>
      <c r="D379" s="14"/>
      <c r="E379" s="13"/>
      <c r="P379" s="1"/>
    </row>
    <row r="380" spans="2:16" s="7" customFormat="1" ht="12.75">
      <c r="B380" s="8"/>
      <c r="C380" s="13"/>
      <c r="D380" s="14"/>
      <c r="E380" s="13"/>
      <c r="P380" s="1"/>
    </row>
    <row r="381" spans="2:16" s="7" customFormat="1" ht="12.75">
      <c r="B381" s="8"/>
      <c r="C381" s="13"/>
      <c r="D381" s="14"/>
      <c r="E381" s="13"/>
      <c r="P381" s="1"/>
    </row>
    <row r="382" spans="2:16" s="7" customFormat="1" ht="12.75">
      <c r="B382" s="8"/>
      <c r="C382" s="13"/>
      <c r="D382" s="14"/>
      <c r="E382" s="13"/>
      <c r="P382" s="1"/>
    </row>
    <row r="383" spans="2:16" s="7" customFormat="1" ht="12.75">
      <c r="B383" s="8"/>
      <c r="C383" s="13"/>
      <c r="D383" s="14"/>
      <c r="E383" s="13"/>
      <c r="P383" s="1"/>
    </row>
    <row r="384" spans="2:16" s="7" customFormat="1" ht="12.75">
      <c r="B384" s="8"/>
      <c r="C384" s="13"/>
      <c r="D384" s="14"/>
      <c r="E384" s="13"/>
      <c r="P384" s="1"/>
    </row>
    <row r="385" spans="2:16" s="7" customFormat="1" ht="12.75">
      <c r="B385" s="8"/>
      <c r="C385" s="13"/>
      <c r="D385" s="14"/>
      <c r="E385" s="13"/>
      <c r="P385" s="1"/>
    </row>
    <row r="386" spans="2:16" s="7" customFormat="1" ht="12.75">
      <c r="B386" s="8"/>
      <c r="C386" s="13"/>
      <c r="D386" s="14"/>
      <c r="E386" s="13"/>
      <c r="P386" s="1"/>
    </row>
    <row r="387" spans="2:16" s="7" customFormat="1" ht="12.75">
      <c r="B387" s="8"/>
      <c r="C387" s="13"/>
      <c r="D387" s="14"/>
      <c r="E387" s="13"/>
      <c r="P387" s="1"/>
    </row>
    <row r="388" spans="2:16" s="7" customFormat="1" ht="12.75">
      <c r="B388" s="8"/>
      <c r="C388" s="13"/>
      <c r="D388" s="14"/>
      <c r="E388" s="13"/>
      <c r="P388" s="1"/>
    </row>
    <row r="389" spans="2:16" s="7" customFormat="1" ht="12.75">
      <c r="B389" s="8"/>
      <c r="C389" s="13"/>
      <c r="D389" s="14"/>
      <c r="E389" s="13"/>
      <c r="P389" s="1"/>
    </row>
    <row r="390" spans="2:16" s="7" customFormat="1" ht="12.75">
      <c r="B390" s="8"/>
      <c r="C390" s="13"/>
      <c r="D390" s="14"/>
      <c r="E390" s="13"/>
      <c r="P390" s="1"/>
    </row>
    <row r="391" spans="2:16" s="7" customFormat="1" ht="12.75">
      <c r="B391" s="8"/>
      <c r="C391" s="13"/>
      <c r="D391" s="14"/>
      <c r="E391" s="13"/>
      <c r="P391" s="1"/>
    </row>
    <row r="392" spans="2:16" s="7" customFormat="1" ht="12.75">
      <c r="B392" s="8"/>
      <c r="C392" s="13"/>
      <c r="D392" s="14"/>
      <c r="E392" s="13"/>
      <c r="P392" s="1"/>
    </row>
    <row r="393" spans="2:16" s="7" customFormat="1" ht="12.75">
      <c r="B393" s="8"/>
      <c r="C393" s="13"/>
      <c r="D393" s="14"/>
      <c r="E393" s="13"/>
      <c r="P393" s="1"/>
    </row>
    <row r="394" spans="2:16" s="7" customFormat="1" ht="12.75">
      <c r="B394" s="8"/>
      <c r="C394" s="13"/>
      <c r="D394" s="14"/>
      <c r="E394" s="13"/>
      <c r="P394" s="1"/>
    </row>
    <row r="395" spans="2:16" s="7" customFormat="1" ht="12.75">
      <c r="B395" s="8"/>
      <c r="C395" s="13"/>
      <c r="D395" s="14"/>
      <c r="E395" s="13"/>
      <c r="P395" s="1"/>
    </row>
    <row r="396" spans="2:16" s="7" customFormat="1" ht="12.75">
      <c r="B396" s="8"/>
      <c r="C396" s="13"/>
      <c r="D396" s="14"/>
      <c r="E396" s="13"/>
      <c r="P396" s="1"/>
    </row>
    <row r="397" spans="2:16" s="7" customFormat="1" ht="12.75">
      <c r="B397" s="8"/>
      <c r="C397" s="13"/>
      <c r="D397" s="14"/>
      <c r="E397" s="13"/>
      <c r="P397" s="1"/>
    </row>
    <row r="398" spans="2:16" s="7" customFormat="1" ht="12.75">
      <c r="B398" s="8"/>
      <c r="C398" s="13"/>
      <c r="D398" s="14"/>
      <c r="E398" s="13"/>
      <c r="P398" s="1"/>
    </row>
    <row r="399" spans="2:16" s="7" customFormat="1" ht="12.75">
      <c r="B399" s="8"/>
      <c r="C399" s="13"/>
      <c r="D399" s="14"/>
      <c r="E399" s="13"/>
      <c r="P399" s="1"/>
    </row>
    <row r="400" spans="2:16" s="7" customFormat="1" ht="12.75">
      <c r="B400" s="8"/>
      <c r="C400" s="13"/>
      <c r="D400" s="14"/>
      <c r="E400" s="13"/>
      <c r="P400" s="1"/>
    </row>
    <row r="401" spans="2:16" s="7" customFormat="1" ht="12.75">
      <c r="B401" s="8"/>
      <c r="C401" s="13"/>
      <c r="D401" s="14"/>
      <c r="E401" s="13"/>
      <c r="P401" s="1"/>
    </row>
    <row r="402" spans="2:16" s="7" customFormat="1" ht="12.75">
      <c r="B402" s="8"/>
      <c r="C402" s="13"/>
      <c r="D402" s="14"/>
      <c r="E402" s="13"/>
      <c r="P402" s="1"/>
    </row>
    <row r="403" spans="2:16" s="7" customFormat="1" ht="12.75">
      <c r="B403" s="8"/>
      <c r="C403" s="13"/>
      <c r="D403" s="14"/>
      <c r="E403" s="13"/>
      <c r="P403" s="1"/>
    </row>
    <row r="404" spans="2:16" s="7" customFormat="1" ht="12.75">
      <c r="B404" s="8"/>
      <c r="C404" s="13"/>
      <c r="D404" s="14"/>
      <c r="E404" s="13"/>
      <c r="P404" s="1"/>
    </row>
    <row r="405" spans="2:16" s="7" customFormat="1" ht="12.75">
      <c r="B405" s="8"/>
      <c r="C405" s="13"/>
      <c r="D405" s="14"/>
      <c r="E405" s="13"/>
      <c r="P405" s="1"/>
    </row>
    <row r="406" spans="2:16" s="7" customFormat="1" ht="12.75">
      <c r="B406" s="8"/>
      <c r="C406" s="13"/>
      <c r="D406" s="14"/>
      <c r="E406" s="13"/>
      <c r="P406" s="1"/>
    </row>
    <row r="407" spans="2:16" s="7" customFormat="1" ht="12.75">
      <c r="B407" s="8"/>
      <c r="C407" s="13"/>
      <c r="D407" s="14"/>
      <c r="E407" s="13"/>
      <c r="P407" s="1"/>
    </row>
    <row r="408" spans="2:16" s="7" customFormat="1" ht="12.75">
      <c r="B408" s="8"/>
      <c r="C408" s="13"/>
      <c r="D408" s="14"/>
      <c r="E408" s="13"/>
      <c r="P408" s="1"/>
    </row>
    <row r="409" spans="2:16" s="7" customFormat="1" ht="12.75">
      <c r="B409" s="8"/>
      <c r="C409" s="13"/>
      <c r="D409" s="14"/>
      <c r="E409" s="13"/>
      <c r="P409" s="1"/>
    </row>
    <row r="410" spans="2:16" s="7" customFormat="1" ht="12.75">
      <c r="B410" s="8"/>
      <c r="C410" s="13"/>
      <c r="D410" s="14"/>
      <c r="E410" s="13"/>
      <c r="P410" s="1"/>
    </row>
    <row r="411" spans="2:16" s="7" customFormat="1" ht="12.75">
      <c r="B411" s="8"/>
      <c r="C411" s="13"/>
      <c r="D411" s="14"/>
      <c r="E411" s="13"/>
      <c r="P411" s="1"/>
    </row>
    <row r="412" spans="2:16" s="7" customFormat="1" ht="12.75">
      <c r="B412" s="8"/>
      <c r="C412" s="13"/>
      <c r="D412" s="14"/>
      <c r="E412" s="13"/>
      <c r="P412" s="1"/>
    </row>
    <row r="413" spans="2:16" s="7" customFormat="1" ht="12.75">
      <c r="B413" s="8"/>
      <c r="C413" s="13"/>
      <c r="D413" s="14"/>
      <c r="E413" s="13"/>
      <c r="P413" s="1"/>
    </row>
    <row r="414" spans="2:16" s="7" customFormat="1" ht="12.75">
      <c r="B414" s="8"/>
      <c r="C414" s="13"/>
      <c r="D414" s="14"/>
      <c r="E414" s="13"/>
      <c r="P414" s="1"/>
    </row>
    <row r="415" spans="2:16" s="7" customFormat="1" ht="12.75">
      <c r="B415" s="8"/>
      <c r="C415" s="13"/>
      <c r="D415" s="14"/>
      <c r="E415" s="13"/>
      <c r="P415" s="1"/>
    </row>
    <row r="416" spans="2:16" s="7" customFormat="1" ht="12.75">
      <c r="B416" s="8"/>
      <c r="C416" s="13"/>
      <c r="D416" s="14"/>
      <c r="E416" s="13"/>
      <c r="P416" s="1"/>
    </row>
    <row r="417" spans="2:16" s="7" customFormat="1" ht="12.75">
      <c r="B417" s="8"/>
      <c r="C417" s="13"/>
      <c r="D417" s="14"/>
      <c r="E417" s="13"/>
      <c r="P417" s="1"/>
    </row>
    <row r="418" spans="2:16" s="7" customFormat="1" ht="12.75">
      <c r="B418" s="8"/>
      <c r="C418" s="13"/>
      <c r="D418" s="14"/>
      <c r="E418" s="13"/>
      <c r="P418" s="1"/>
    </row>
    <row r="419" spans="2:16" s="7" customFormat="1" ht="12.75">
      <c r="B419" s="8"/>
      <c r="C419" s="13"/>
      <c r="D419" s="14"/>
      <c r="E419" s="13"/>
      <c r="P419" s="1"/>
    </row>
    <row r="420" spans="2:16" s="7" customFormat="1" ht="12.75">
      <c r="B420" s="8"/>
      <c r="C420" s="13"/>
      <c r="D420" s="14"/>
      <c r="E420" s="13"/>
      <c r="P420" s="1"/>
    </row>
    <row r="421" spans="2:16" s="7" customFormat="1" ht="12.75">
      <c r="B421" s="8"/>
      <c r="C421" s="13"/>
      <c r="D421" s="14"/>
      <c r="E421" s="13"/>
      <c r="P421" s="1"/>
    </row>
    <row r="422" spans="2:16" s="7" customFormat="1" ht="12.75">
      <c r="B422" s="8"/>
      <c r="C422" s="13"/>
      <c r="D422" s="14"/>
      <c r="E422" s="13"/>
      <c r="P422" s="1"/>
    </row>
    <row r="423" spans="2:16" s="7" customFormat="1" ht="12.75">
      <c r="B423" s="8"/>
      <c r="C423" s="13"/>
      <c r="D423" s="14"/>
      <c r="E423" s="13"/>
      <c r="P423" s="1"/>
    </row>
    <row r="424" spans="2:16" s="7" customFormat="1" ht="12.75">
      <c r="B424" s="8"/>
      <c r="C424" s="13"/>
      <c r="D424" s="14"/>
      <c r="E424" s="13"/>
      <c r="P424" s="1"/>
    </row>
    <row r="425" spans="2:16" s="7" customFormat="1" ht="12.75">
      <c r="B425" s="8"/>
      <c r="C425" s="13"/>
      <c r="D425" s="14"/>
      <c r="E425" s="13"/>
      <c r="P425" s="1"/>
    </row>
    <row r="426" spans="2:16" s="7" customFormat="1" ht="12.75">
      <c r="B426" s="8"/>
      <c r="C426" s="13"/>
      <c r="D426" s="14"/>
      <c r="E426" s="13"/>
      <c r="P426" s="1"/>
    </row>
    <row r="427" spans="2:16" s="7" customFormat="1" ht="12.75">
      <c r="B427" s="8"/>
      <c r="C427" s="13"/>
      <c r="D427" s="14"/>
      <c r="E427" s="13"/>
      <c r="P427" s="1"/>
    </row>
    <row r="428" spans="2:16" s="7" customFormat="1" ht="12.75">
      <c r="B428" s="8"/>
      <c r="C428" s="13"/>
      <c r="D428" s="14"/>
      <c r="E428" s="13"/>
      <c r="P428" s="1"/>
    </row>
    <row r="429" spans="2:16" s="7" customFormat="1" ht="12.75">
      <c r="B429" s="8"/>
      <c r="C429" s="13"/>
      <c r="D429" s="14"/>
      <c r="E429" s="13"/>
      <c r="P429" s="1"/>
    </row>
    <row r="430" spans="2:16" s="7" customFormat="1" ht="12.75">
      <c r="B430" s="8"/>
      <c r="C430" s="13"/>
      <c r="D430" s="14"/>
      <c r="E430" s="13"/>
      <c r="P430" s="1"/>
    </row>
    <row r="431" spans="2:16" s="7" customFormat="1" ht="12.75">
      <c r="B431" s="8"/>
      <c r="C431" s="13"/>
      <c r="D431" s="14"/>
      <c r="E431" s="13"/>
      <c r="P431" s="1"/>
    </row>
    <row r="432" spans="2:16" s="7" customFormat="1" ht="12.75">
      <c r="B432" s="8"/>
      <c r="C432" s="13"/>
      <c r="D432" s="14"/>
      <c r="E432" s="13"/>
      <c r="P432" s="1"/>
    </row>
    <row r="433" spans="2:16" s="7" customFormat="1" ht="12.75">
      <c r="B433" s="8"/>
      <c r="C433" s="13"/>
      <c r="D433" s="14"/>
      <c r="E433" s="13"/>
      <c r="P433" s="1"/>
    </row>
    <row r="434" spans="2:16" s="7" customFormat="1" ht="12.75">
      <c r="B434" s="8"/>
      <c r="C434" s="13"/>
      <c r="D434" s="14"/>
      <c r="E434" s="13"/>
      <c r="P434" s="1"/>
    </row>
    <row r="435" spans="2:16" s="7" customFormat="1" ht="12.75">
      <c r="B435" s="8"/>
      <c r="C435" s="13"/>
      <c r="D435" s="14"/>
      <c r="E435" s="13"/>
      <c r="P435" s="1"/>
    </row>
    <row r="436" spans="2:16" s="7" customFormat="1" ht="12.75">
      <c r="B436" s="8"/>
      <c r="C436" s="13"/>
      <c r="D436" s="14"/>
      <c r="E436" s="13"/>
      <c r="P436" s="1"/>
    </row>
    <row r="437" spans="2:16" s="7" customFormat="1" ht="12.75">
      <c r="B437" s="8"/>
      <c r="C437" s="13"/>
      <c r="D437" s="14"/>
      <c r="E437" s="13"/>
      <c r="P437" s="1"/>
    </row>
    <row r="438" spans="2:16" s="7" customFormat="1" ht="12.75">
      <c r="B438" s="8"/>
      <c r="C438" s="13"/>
      <c r="D438" s="14"/>
      <c r="E438" s="13"/>
      <c r="P438" s="1"/>
    </row>
    <row r="439" spans="2:16" s="7" customFormat="1" ht="12.75">
      <c r="B439" s="8"/>
      <c r="C439" s="13"/>
      <c r="D439" s="14"/>
      <c r="E439" s="13"/>
      <c r="P439" s="1"/>
    </row>
    <row r="440" spans="2:16" s="7" customFormat="1" ht="12.75">
      <c r="B440" s="8"/>
      <c r="C440" s="13"/>
      <c r="D440" s="14"/>
      <c r="E440" s="13"/>
      <c r="P440" s="1"/>
    </row>
    <row r="441" spans="2:16" s="7" customFormat="1" ht="12.75">
      <c r="B441" s="8"/>
      <c r="C441" s="13"/>
      <c r="D441" s="14"/>
      <c r="E441" s="13"/>
      <c r="P441" s="1"/>
    </row>
    <row r="442" spans="2:16" s="7" customFormat="1" ht="12.75">
      <c r="B442" s="8"/>
      <c r="C442" s="13"/>
      <c r="D442" s="14"/>
      <c r="E442" s="13"/>
      <c r="P442" s="1"/>
    </row>
    <row r="443" spans="2:16" s="7" customFormat="1" ht="12.75">
      <c r="B443" s="8"/>
      <c r="C443" s="13"/>
      <c r="D443" s="14"/>
      <c r="E443" s="13"/>
      <c r="P443" s="1"/>
    </row>
    <row r="444" spans="2:16" s="7" customFormat="1" ht="12.75">
      <c r="B444" s="8"/>
      <c r="C444" s="13"/>
      <c r="D444" s="14"/>
      <c r="E444" s="13"/>
      <c r="P444" s="1"/>
    </row>
    <row r="445" spans="2:16" s="7" customFormat="1" ht="12.75">
      <c r="B445" s="8"/>
      <c r="C445" s="13"/>
      <c r="D445" s="14"/>
      <c r="E445" s="13"/>
      <c r="P445" s="1"/>
    </row>
    <row r="446" spans="2:16" s="7" customFormat="1" ht="12.75">
      <c r="B446" s="8"/>
      <c r="C446" s="13"/>
      <c r="D446" s="14"/>
      <c r="E446" s="13"/>
      <c r="P446" s="1"/>
    </row>
    <row r="447" spans="2:16" s="7" customFormat="1" ht="12.75">
      <c r="B447" s="8"/>
      <c r="C447" s="13"/>
      <c r="D447" s="14"/>
      <c r="E447" s="13"/>
      <c r="P447" s="1"/>
    </row>
    <row r="448" spans="2:16" s="7" customFormat="1" ht="12.75">
      <c r="B448" s="8"/>
      <c r="C448" s="13"/>
      <c r="D448" s="14"/>
      <c r="E448" s="13"/>
      <c r="P448" s="1"/>
    </row>
    <row r="449" spans="2:16" s="7" customFormat="1" ht="12.75">
      <c r="B449" s="8"/>
      <c r="C449" s="13"/>
      <c r="D449" s="14"/>
      <c r="E449" s="13"/>
      <c r="P449" s="1"/>
    </row>
    <row r="450" spans="2:16" s="7" customFormat="1" ht="12.75">
      <c r="B450" s="8"/>
      <c r="C450" s="13"/>
      <c r="D450" s="14"/>
      <c r="E450" s="13"/>
      <c r="P450" s="1"/>
    </row>
    <row r="451" spans="2:16" s="7" customFormat="1" ht="12.75">
      <c r="B451" s="8"/>
      <c r="C451" s="13"/>
      <c r="D451" s="14"/>
      <c r="E451" s="13"/>
      <c r="P451" s="1"/>
    </row>
    <row r="452" spans="2:16" s="7" customFormat="1" ht="12.75">
      <c r="B452" s="8"/>
      <c r="C452" s="13"/>
      <c r="D452" s="14"/>
      <c r="E452" s="13"/>
      <c r="P452" s="1"/>
    </row>
    <row r="453" spans="2:16" s="7" customFormat="1" ht="12.75">
      <c r="B453" s="8"/>
      <c r="C453" s="13"/>
      <c r="D453" s="14"/>
      <c r="E453" s="13"/>
      <c r="P453" s="1"/>
    </row>
    <row r="454" spans="2:16" s="7" customFormat="1" ht="12.75">
      <c r="B454" s="8"/>
      <c r="C454" s="13"/>
      <c r="D454" s="14"/>
      <c r="E454" s="13"/>
      <c r="P454" s="1"/>
    </row>
    <row r="455" spans="2:16" s="7" customFormat="1" ht="12.75">
      <c r="B455" s="8"/>
      <c r="C455" s="13"/>
      <c r="D455" s="14"/>
      <c r="E455" s="13"/>
      <c r="P455" s="1"/>
    </row>
    <row r="456" spans="2:16" s="7" customFormat="1" ht="12.75">
      <c r="B456" s="8"/>
      <c r="C456" s="13"/>
      <c r="D456" s="14"/>
      <c r="E456" s="13"/>
      <c r="P456" s="1"/>
    </row>
    <row r="457" spans="2:16" s="7" customFormat="1" ht="12.75">
      <c r="B457" s="8"/>
      <c r="C457" s="13"/>
      <c r="D457" s="14"/>
      <c r="E457" s="13"/>
      <c r="P457" s="1"/>
    </row>
    <row r="458" spans="2:16" s="7" customFormat="1" ht="12.75">
      <c r="B458" s="8"/>
      <c r="C458" s="13"/>
      <c r="D458" s="14"/>
      <c r="E458" s="13"/>
      <c r="P458" s="1"/>
    </row>
    <row r="459" spans="2:16" s="7" customFormat="1" ht="12.75">
      <c r="B459" s="8"/>
      <c r="C459" s="13"/>
      <c r="D459" s="14"/>
      <c r="E459" s="13"/>
      <c r="P459" s="1"/>
    </row>
    <row r="460" spans="2:16" s="7" customFormat="1" ht="12.75">
      <c r="B460" s="8"/>
      <c r="C460" s="13"/>
      <c r="D460" s="14"/>
      <c r="E460" s="13"/>
      <c r="P460" s="1"/>
    </row>
    <row r="461" spans="2:16" s="7" customFormat="1" ht="12.75">
      <c r="B461" s="8"/>
      <c r="C461" s="13"/>
      <c r="D461" s="14"/>
      <c r="E461" s="13"/>
      <c r="P461" s="1"/>
    </row>
    <row r="462" spans="2:16" s="7" customFormat="1" ht="12.75">
      <c r="B462" s="8"/>
      <c r="C462" s="13"/>
      <c r="D462" s="14"/>
      <c r="E462" s="13"/>
      <c r="P462" s="1"/>
    </row>
    <row r="463" spans="2:16" s="7" customFormat="1" ht="12.75">
      <c r="B463" s="8"/>
      <c r="C463" s="13"/>
      <c r="D463" s="14"/>
      <c r="E463" s="13"/>
      <c r="P463" s="1"/>
    </row>
    <row r="464" spans="2:16" s="7" customFormat="1" ht="12.75">
      <c r="B464" s="8"/>
      <c r="C464" s="13"/>
      <c r="D464" s="14"/>
      <c r="E464" s="13"/>
      <c r="P464" s="1"/>
    </row>
    <row r="465" spans="2:16" s="7" customFormat="1" ht="12.75">
      <c r="B465" s="8"/>
      <c r="C465" s="13"/>
      <c r="D465" s="14"/>
      <c r="E465" s="13"/>
      <c r="P465" s="1"/>
    </row>
    <row r="466" spans="2:16" s="7" customFormat="1" ht="12.75">
      <c r="B466" s="8"/>
      <c r="C466" s="13"/>
      <c r="D466" s="14"/>
      <c r="E466" s="13"/>
      <c r="P466" s="1"/>
    </row>
    <row r="467" spans="2:16" s="7" customFormat="1" ht="12.75">
      <c r="B467" s="8"/>
      <c r="C467" s="13"/>
      <c r="D467" s="14"/>
      <c r="E467" s="13"/>
      <c r="P467" s="1"/>
    </row>
    <row r="468" spans="2:16" s="7" customFormat="1" ht="12.75">
      <c r="B468" s="8"/>
      <c r="C468" s="13"/>
      <c r="D468" s="14"/>
      <c r="E468" s="13"/>
      <c r="P468" s="1"/>
    </row>
    <row r="469" spans="1:16" s="7" customFormat="1" ht="12.75">
      <c r="A469" s="1"/>
      <c r="B469" s="64"/>
      <c r="C469" s="13"/>
      <c r="D469" s="14"/>
      <c r="E469" s="13"/>
      <c r="P469" s="1"/>
    </row>
    <row r="470" spans="1:16" s="7" customFormat="1" ht="12.75">
      <c r="A470" s="1"/>
      <c r="B470" s="64"/>
      <c r="C470" s="13"/>
      <c r="D470" s="14"/>
      <c r="E470" s="13"/>
      <c r="P470" s="1"/>
    </row>
    <row r="471" spans="1:16" s="7" customFormat="1" ht="12.75">
      <c r="A471" s="1"/>
      <c r="B471" s="64"/>
      <c r="C471" s="13"/>
      <c r="D471" s="14"/>
      <c r="E471" s="13"/>
      <c r="P471" s="1"/>
    </row>
    <row r="472" spans="1:16" s="7" customFormat="1" ht="12.75">
      <c r="A472" s="1"/>
      <c r="B472" s="64"/>
      <c r="C472" s="13"/>
      <c r="D472" s="14"/>
      <c r="E472" s="13"/>
      <c r="P472" s="1"/>
    </row>
    <row r="473" spans="1:16" s="7" customFormat="1" ht="12.75">
      <c r="A473" s="1"/>
      <c r="B473" s="64"/>
      <c r="C473" s="13"/>
      <c r="D473" s="14"/>
      <c r="E473" s="13"/>
      <c r="P473" s="1"/>
    </row>
    <row r="474" spans="1:16" s="7" customFormat="1" ht="12.75">
      <c r="A474" s="1"/>
      <c r="B474" s="64"/>
      <c r="C474" s="13"/>
      <c r="D474" s="14"/>
      <c r="E474" s="13"/>
      <c r="P474" s="1"/>
    </row>
    <row r="475" spans="1:16" s="7" customFormat="1" ht="12.75">
      <c r="A475" s="1"/>
      <c r="B475" s="64"/>
      <c r="C475" s="13"/>
      <c r="D475" s="14"/>
      <c r="E475" s="13"/>
      <c r="P475" s="1"/>
    </row>
    <row r="476" spans="1:16" s="7" customFormat="1" ht="12.75">
      <c r="A476" s="1"/>
      <c r="B476" s="64"/>
      <c r="C476" s="13"/>
      <c r="D476" s="14"/>
      <c r="E476" s="13"/>
      <c r="P476" s="1"/>
    </row>
    <row r="477" spans="1:16" s="7" customFormat="1" ht="12.75">
      <c r="A477" s="1"/>
      <c r="B477" s="64"/>
      <c r="C477" s="13"/>
      <c r="D477" s="14"/>
      <c r="E477" s="13"/>
      <c r="P477" s="1"/>
    </row>
    <row r="478" spans="1:16" s="7" customFormat="1" ht="12.75">
      <c r="A478" s="1"/>
      <c r="B478" s="64"/>
      <c r="C478" s="13"/>
      <c r="D478" s="14"/>
      <c r="E478" s="13"/>
      <c r="P478" s="1"/>
    </row>
    <row r="479" spans="1:16" s="7" customFormat="1" ht="12.75">
      <c r="A479" s="1"/>
      <c r="B479" s="64"/>
      <c r="C479" s="13"/>
      <c r="D479" s="14"/>
      <c r="E479" s="13"/>
      <c r="P479" s="1"/>
    </row>
    <row r="480" spans="1:16" s="7" customFormat="1" ht="12.75">
      <c r="A480" s="1"/>
      <c r="B480" s="64"/>
      <c r="C480" s="13"/>
      <c r="D480" s="14"/>
      <c r="E480" s="13"/>
      <c r="P480" s="1"/>
    </row>
    <row r="481" spans="1:16" s="7" customFormat="1" ht="12.75">
      <c r="A481" s="1"/>
      <c r="B481" s="64"/>
      <c r="C481" s="13"/>
      <c r="D481" s="14"/>
      <c r="E481" s="13"/>
      <c r="P481" s="1"/>
    </row>
    <row r="482" spans="1:16" s="7" customFormat="1" ht="12.75">
      <c r="A482" s="1"/>
      <c r="B482" s="64"/>
      <c r="C482" s="13"/>
      <c r="D482" s="14"/>
      <c r="E482" s="13"/>
      <c r="P482" s="1"/>
    </row>
    <row r="483" spans="1:16" s="7" customFormat="1" ht="12.75">
      <c r="A483" s="1"/>
      <c r="B483" s="64"/>
      <c r="C483" s="13"/>
      <c r="D483" s="14"/>
      <c r="E483" s="13"/>
      <c r="P483" s="1"/>
    </row>
    <row r="484" spans="1:16" s="7" customFormat="1" ht="12.75">
      <c r="A484" s="1"/>
      <c r="B484" s="64"/>
      <c r="C484" s="13"/>
      <c r="D484" s="14"/>
      <c r="E484" s="13"/>
      <c r="P484" s="1"/>
    </row>
    <row r="485" spans="1:16" s="7" customFormat="1" ht="12.75">
      <c r="A485" s="1"/>
      <c r="B485" s="64"/>
      <c r="C485" s="13"/>
      <c r="D485" s="14"/>
      <c r="E485" s="13"/>
      <c r="P485" s="1"/>
    </row>
    <row r="486" spans="1:16" s="7" customFormat="1" ht="12.75">
      <c r="A486" s="1"/>
      <c r="B486" s="64"/>
      <c r="C486" s="13"/>
      <c r="D486" s="14"/>
      <c r="E486" s="13"/>
      <c r="P486" s="1"/>
    </row>
    <row r="487" spans="1:16" s="7" customFormat="1" ht="12.75">
      <c r="A487" s="1"/>
      <c r="B487" s="64"/>
      <c r="C487" s="13"/>
      <c r="D487" s="14"/>
      <c r="E487" s="13"/>
      <c r="P487" s="1"/>
    </row>
    <row r="488" spans="1:16" s="7" customFormat="1" ht="12.75">
      <c r="A488" s="1"/>
      <c r="B488" s="64"/>
      <c r="C488" s="13"/>
      <c r="D488" s="14"/>
      <c r="E488" s="13"/>
      <c r="P488" s="1"/>
    </row>
    <row r="489" spans="1:16" s="7" customFormat="1" ht="12.75">
      <c r="A489" s="1"/>
      <c r="B489" s="64"/>
      <c r="C489" s="13"/>
      <c r="D489" s="14"/>
      <c r="E489" s="13"/>
      <c r="P489" s="1"/>
    </row>
  </sheetData>
  <sheetProtection/>
  <mergeCells count="9">
    <mergeCell ref="B2:M2"/>
    <mergeCell ref="A4:A5"/>
    <mergeCell ref="B4:B6"/>
    <mergeCell ref="C4:C6"/>
    <mergeCell ref="D4:D6"/>
    <mergeCell ref="E4:E6"/>
    <mergeCell ref="F4:I5"/>
    <mergeCell ref="J4:M5"/>
    <mergeCell ref="P5:P7"/>
  </mergeCells>
  <printOptions/>
  <pageMargins left="0.1798611111111111" right="0.19652777777777777" top="0.1701388888888889" bottom="0.1798611111111111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